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Desktop\2025\FINA\31.12\razina 22\"/>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c r="H327" i="9"/>
  <c r="G327" i="9"/>
  <c r="F327" i="9"/>
  <c r="H326" i="9"/>
  <c r="G326" i="9"/>
  <c r="E326" i="9" s="1"/>
  <c r="B326" i="9" s="1"/>
  <c r="F326" i="9"/>
  <c r="H325" i="9"/>
  <c r="G325" i="9"/>
  <c r="F325" i="9"/>
  <c r="E325" i="9"/>
  <c r="B325" i="9"/>
  <c r="H324" i="9"/>
  <c r="G324" i="9"/>
  <c r="F324" i="9"/>
  <c r="H323" i="9"/>
  <c r="G323" i="9"/>
  <c r="F323" i="9"/>
  <c r="E323" i="9"/>
  <c r="B323" i="9"/>
  <c r="H322" i="9"/>
  <c r="G322" i="9"/>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c r="E292" i="9"/>
  <c r="M291" i="9"/>
  <c r="F291" i="9" s="1"/>
  <c r="B291" i="9" s="1"/>
  <c r="L291" i="9"/>
  <c r="E291" i="9"/>
  <c r="M290" i="9"/>
  <c r="L290" i="9"/>
  <c r="F290" i="9" s="1"/>
  <c r="E290" i="9"/>
  <c r="M289" i="9"/>
  <c r="L289" i="9"/>
  <c r="F289" i="9"/>
  <c r="E289" i="9"/>
  <c r="B289" i="9" s="1"/>
  <c r="M288" i="9"/>
  <c r="L288" i="9"/>
  <c r="F288" i="9" s="1"/>
  <c r="B288" i="9" s="1"/>
  <c r="E288" i="9"/>
  <c r="M287" i="9"/>
  <c r="L287" i="9"/>
  <c r="F287" i="9" s="1"/>
  <c r="B287" i="9" s="1"/>
  <c r="E287" i="9"/>
  <c r="M286" i="9"/>
  <c r="L286" i="9"/>
  <c r="F286" i="9"/>
  <c r="E286" i="9"/>
  <c r="B286" i="9"/>
  <c r="M285" i="9"/>
  <c r="F285" i="9" s="1"/>
  <c r="B285" i="9" s="1"/>
  <c r="L285" i="9"/>
  <c r="E285" i="9"/>
  <c r="M284" i="9"/>
  <c r="L284" i="9"/>
  <c r="F284" i="9"/>
  <c r="E284" i="9"/>
  <c r="B284" i="9" s="1"/>
  <c r="M283" i="9"/>
  <c r="F283" i="9" s="1"/>
  <c r="B283" i="9" s="1"/>
  <c r="L283" i="9"/>
  <c r="E283" i="9"/>
  <c r="M282" i="9"/>
  <c r="L282" i="9"/>
  <c r="E282" i="9"/>
  <c r="M281" i="9"/>
  <c r="L281" i="9"/>
  <c r="F281" i="9"/>
  <c r="E281" i="9"/>
  <c r="B281" i="9" s="1"/>
  <c r="M280" i="9"/>
  <c r="L280" i="9"/>
  <c r="F280" i="9" s="1"/>
  <c r="B280" i="9" s="1"/>
  <c r="E280" i="9"/>
  <c r="M279" i="9"/>
  <c r="L279" i="9"/>
  <c r="F279" i="9" s="1"/>
  <c r="B279" i="9" s="1"/>
  <c r="E279" i="9"/>
  <c r="M278" i="9"/>
  <c r="L278" i="9"/>
  <c r="F278" i="9"/>
  <c r="E278" i="9"/>
  <c r="B278" i="9"/>
  <c r="M277" i="9"/>
  <c r="F277" i="9" s="1"/>
  <c r="B277" i="9" s="1"/>
  <c r="L277" i="9"/>
  <c r="E277" i="9"/>
  <c r="M276" i="9"/>
  <c r="L276" i="9"/>
  <c r="F276" i="9"/>
  <c r="E276" i="9"/>
  <c r="M275" i="9"/>
  <c r="F275" i="9" s="1"/>
  <c r="B275" i="9" s="1"/>
  <c r="L275" i="9"/>
  <c r="E275" i="9"/>
  <c r="M274" i="9"/>
  <c r="L274" i="9"/>
  <c r="E274" i="9"/>
  <c r="M273" i="9"/>
  <c r="L273" i="9"/>
  <c r="F273" i="9"/>
  <c r="E273" i="9"/>
  <c r="B273" i="9" s="1"/>
  <c r="M272" i="9"/>
  <c r="L272" i="9"/>
  <c r="F272" i="9" s="1"/>
  <c r="B272" i="9" s="1"/>
  <c r="E272" i="9"/>
  <c r="M271" i="9"/>
  <c r="L271" i="9"/>
  <c r="F271" i="9" s="1"/>
  <c r="B271" i="9" s="1"/>
  <c r="E271" i="9"/>
  <c r="M270" i="9"/>
  <c r="L270" i="9"/>
  <c r="F270" i="9"/>
  <c r="E270" i="9"/>
  <c r="B270" i="9"/>
  <c r="M269" i="9"/>
  <c r="F269" i="9" s="1"/>
  <c r="L269" i="9"/>
  <c r="E269" i="9"/>
  <c r="M268" i="9"/>
  <c r="L268" i="9"/>
  <c r="F268" i="9"/>
  <c r="E268" i="9"/>
  <c r="B268" i="9" s="1"/>
  <c r="M267" i="9"/>
  <c r="L267" i="9"/>
  <c r="F267" i="9" s="1"/>
  <c r="B267" i="9" s="1"/>
  <c r="E267" i="9"/>
  <c r="M266" i="9"/>
  <c r="L266" i="9"/>
  <c r="E266" i="9"/>
  <c r="M265" i="9"/>
  <c r="L265" i="9"/>
  <c r="F265" i="9"/>
  <c r="E265" i="9"/>
  <c r="B265" i="9" s="1"/>
  <c r="M264" i="9"/>
  <c r="L264" i="9"/>
  <c r="F264" i="9" s="1"/>
  <c r="B264" i="9" s="1"/>
  <c r="E264" i="9"/>
  <c r="M263" i="9"/>
  <c r="L263" i="9"/>
  <c r="F263" i="9" s="1"/>
  <c r="B263" i="9" s="1"/>
  <c r="E263" i="9"/>
  <c r="M262" i="9"/>
  <c r="L262" i="9"/>
  <c r="F262" i="9"/>
  <c r="E262" i="9"/>
  <c r="B262" i="9"/>
  <c r="M261" i="9"/>
  <c r="L261" i="9"/>
  <c r="F261" i="9"/>
  <c r="E261" i="9"/>
  <c r="B261" i="9" s="1"/>
  <c r="M260" i="9"/>
  <c r="L260" i="9"/>
  <c r="F260" i="9"/>
  <c r="E260" i="9"/>
  <c r="M259" i="9"/>
  <c r="L259" i="9"/>
  <c r="F259" i="9" s="1"/>
  <c r="B259" i="9" s="1"/>
  <c r="E259" i="9"/>
  <c r="M258" i="9"/>
  <c r="L258" i="9"/>
  <c r="E258" i="9"/>
  <c r="M257" i="9"/>
  <c r="L257" i="9"/>
  <c r="F257" i="9"/>
  <c r="E257" i="9"/>
  <c r="B257" i="9" s="1"/>
  <c r="M256" i="9"/>
  <c r="L256" i="9"/>
  <c r="F256" i="9" s="1"/>
  <c r="B256" i="9" s="1"/>
  <c r="E256" i="9"/>
  <c r="M255" i="9"/>
  <c r="L255" i="9"/>
  <c r="F255" i="9" s="1"/>
  <c r="B255" i="9" s="1"/>
  <c r="E255" i="9"/>
  <c r="M254" i="9"/>
  <c r="L254" i="9"/>
  <c r="F254" i="9"/>
  <c r="E254" i="9"/>
  <c r="B254" i="9"/>
  <c r="M253" i="9"/>
  <c r="L253" i="9"/>
  <c r="F253" i="9"/>
  <c r="E253" i="9"/>
  <c r="B253" i="9" s="1"/>
  <c r="M252" i="9"/>
  <c r="L252" i="9"/>
  <c r="F252" i="9"/>
  <c r="E252" i="9"/>
  <c r="M251" i="9"/>
  <c r="L251" i="9"/>
  <c r="F251" i="9" s="1"/>
  <c r="B251" i="9" s="1"/>
  <c r="E251" i="9"/>
  <c r="M250" i="9"/>
  <c r="L250" i="9"/>
  <c r="E250" i="9"/>
  <c r="M249" i="9"/>
  <c r="L249" i="9"/>
  <c r="F249" i="9"/>
  <c r="E249" i="9"/>
  <c r="B249" i="9" s="1"/>
  <c r="M248" i="9"/>
  <c r="L248" i="9"/>
  <c r="F248" i="9" s="1"/>
  <c r="B248" i="9" s="1"/>
  <c r="E248" i="9"/>
  <c r="M247" i="9"/>
  <c r="L247" i="9"/>
  <c r="E247" i="9"/>
  <c r="M246" i="9"/>
  <c r="L246" i="9"/>
  <c r="F246" i="9"/>
  <c r="B246" i="9" s="1"/>
  <c r="E246" i="9"/>
  <c r="M245" i="9"/>
  <c r="L245" i="9"/>
  <c r="F245" i="9"/>
  <c r="E245" i="9"/>
  <c r="B245" i="9" s="1"/>
  <c r="M244" i="9"/>
  <c r="L244" i="9"/>
  <c r="F244" i="9"/>
  <c r="E244" i="9"/>
  <c r="M243" i="9"/>
  <c r="L243" i="9"/>
  <c r="E243" i="9"/>
  <c r="M242" i="9"/>
  <c r="L242" i="9"/>
  <c r="E242" i="9"/>
  <c r="M241" i="9"/>
  <c r="F241" i="9" s="1"/>
  <c r="L241" i="9"/>
  <c r="E241" i="9"/>
  <c r="M240" i="9"/>
  <c r="L240" i="9"/>
  <c r="E240" i="9"/>
  <c r="M239" i="9"/>
  <c r="L239" i="9"/>
  <c r="E239" i="9"/>
  <c r="M238" i="9"/>
  <c r="F238" i="9" s="1"/>
  <c r="B238" i="9" s="1"/>
  <c r="L238" i="9"/>
  <c r="E238" i="9"/>
  <c r="M237" i="9"/>
  <c r="F237" i="9" s="1"/>
  <c r="L237" i="9"/>
  <c r="E237" i="9"/>
  <c r="M236" i="9"/>
  <c r="L236" i="9"/>
  <c r="E236" i="9"/>
  <c r="M235" i="9"/>
  <c r="L235" i="9"/>
  <c r="E235" i="9"/>
  <c r="M234" i="9"/>
  <c r="L234" i="9"/>
  <c r="F234" i="9" s="1"/>
  <c r="E234" i="9"/>
  <c r="M233" i="9"/>
  <c r="L233" i="9"/>
  <c r="F233" i="9"/>
  <c r="E233" i="9"/>
  <c r="B233" i="9" s="1"/>
  <c r="M232" i="9"/>
  <c r="L232" i="9"/>
  <c r="E232" i="9"/>
  <c r="M231" i="9"/>
  <c r="L231" i="9"/>
  <c r="F231" i="9" s="1"/>
  <c r="B231" i="9" s="1"/>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E171" i="9" s="1"/>
  <c r="B171" i="9" s="1"/>
  <c r="F171" i="9"/>
  <c r="H170" i="9"/>
  <c r="G170" i="9"/>
  <c r="F170" i="9"/>
  <c r="E170" i="9"/>
  <c r="B170" i="9" s="1"/>
  <c r="H169" i="9"/>
  <c r="G169" i="9"/>
  <c r="E169" i="9" s="1"/>
  <c r="B169" i="9" s="1"/>
  <c r="F169" i="9"/>
  <c r="H168" i="9"/>
  <c r="G168" i="9"/>
  <c r="E168" i="9" s="1"/>
  <c r="B168" i="9" s="1"/>
  <c r="F168" i="9"/>
  <c r="H167" i="9"/>
  <c r="G167" i="9"/>
  <c r="F167" i="9"/>
  <c r="E167" i="9"/>
  <c r="B167" i="9"/>
  <c r="H166" i="9"/>
  <c r="G166" i="9"/>
  <c r="F166" i="9"/>
  <c r="H165" i="9"/>
  <c r="G165" i="9"/>
  <c r="E165" i="9" s="1"/>
  <c r="B165" i="9" s="1"/>
  <c r="F165" i="9"/>
  <c r="H164" i="9"/>
  <c r="G164" i="9"/>
  <c r="F164" i="9"/>
  <c r="E164" i="9"/>
  <c r="B164" i="9"/>
  <c r="H163" i="9"/>
  <c r="G163" i="9"/>
  <c r="E163" i="9" s="1"/>
  <c r="B163" i="9" s="1"/>
  <c r="F163" i="9"/>
  <c r="H162" i="9"/>
  <c r="G162" i="9"/>
  <c r="F162" i="9"/>
  <c r="E162" i="9"/>
  <c r="B162" i="9" s="1"/>
  <c r="H161" i="9"/>
  <c r="G161" i="9"/>
  <c r="E161" i="9" s="1"/>
  <c r="B161" i="9" s="1"/>
  <c r="F161" i="9"/>
  <c r="H160" i="9"/>
  <c r="G160" i="9"/>
  <c r="E160" i="9" s="1"/>
  <c r="B160" i="9" s="1"/>
  <c r="F160" i="9"/>
  <c r="H159" i="9"/>
  <c r="G159" i="9"/>
  <c r="F159" i="9"/>
  <c r="E159" i="9"/>
  <c r="B159" i="9"/>
  <c r="H158" i="9"/>
  <c r="G158" i="9"/>
  <c r="E158" i="9" s="1"/>
  <c r="B158" i="9" s="1"/>
  <c r="F158" i="9"/>
  <c r="H157" i="9"/>
  <c r="G157" i="9"/>
  <c r="F157" i="9"/>
  <c r="F156" i="9"/>
  <c r="H155" i="9"/>
  <c r="G155" i="9"/>
  <c r="F155" i="9"/>
  <c r="H154" i="9"/>
  <c r="G154" i="9"/>
  <c r="F154" i="9"/>
  <c r="E154" i="9"/>
  <c r="B154" i="9" s="1"/>
  <c r="H153" i="9"/>
  <c r="G153" i="9"/>
  <c r="E153" i="9" s="1"/>
  <c r="B153" i="9" s="1"/>
  <c r="F153" i="9"/>
  <c r="H152" i="9"/>
  <c r="G152" i="9"/>
  <c r="E152" i="9" s="1"/>
  <c r="B152" i="9" s="1"/>
  <c r="F152" i="9"/>
  <c r="H151" i="9"/>
  <c r="G151" i="9"/>
  <c r="F151" i="9"/>
  <c r="E151" i="9"/>
  <c r="B151" i="9"/>
  <c r="H150" i="9"/>
  <c r="G150" i="9"/>
  <c r="E150" i="9" s="1"/>
  <c r="B150" i="9" s="1"/>
  <c r="F150" i="9"/>
  <c r="H149" i="9"/>
  <c r="G149" i="9"/>
  <c r="E149" i="9" s="1"/>
  <c r="B149" i="9" s="1"/>
  <c r="F149" i="9"/>
  <c r="H148" i="9"/>
  <c r="G148" i="9"/>
  <c r="F148" i="9"/>
  <c r="E148" i="9"/>
  <c r="B148" i="9"/>
  <c r="H147" i="9"/>
  <c r="G147" i="9"/>
  <c r="F147" i="9"/>
  <c r="H146" i="9"/>
  <c r="G146" i="9"/>
  <c r="F146" i="9"/>
  <c r="E146" i="9"/>
  <c r="B146" i="9" s="1"/>
  <c r="H145" i="9"/>
  <c r="G145" i="9"/>
  <c r="E145" i="9" s="1"/>
  <c r="B145" i="9" s="1"/>
  <c r="F145" i="9"/>
  <c r="H144" i="9"/>
  <c r="G144" i="9"/>
  <c r="E144" i="9" s="1"/>
  <c r="B144" i="9" s="1"/>
  <c r="F144" i="9"/>
  <c r="H143" i="9"/>
  <c r="G143" i="9"/>
  <c r="F143" i="9"/>
  <c r="E143" i="9"/>
  <c r="B143" i="9"/>
  <c r="H142" i="9"/>
  <c r="G142" i="9"/>
  <c r="E142" i="9" s="1"/>
  <c r="B142" i="9" s="1"/>
  <c r="F142" i="9"/>
  <c r="H141" i="9"/>
  <c r="G141" i="9"/>
  <c r="E141" i="9" s="1"/>
  <c r="B141" i="9" s="1"/>
  <c r="F141" i="9"/>
  <c r="H140" i="9"/>
  <c r="G140" i="9"/>
  <c r="F140" i="9"/>
  <c r="E140" i="9"/>
  <c r="B140" i="9"/>
  <c r="H139" i="9"/>
  <c r="G139" i="9"/>
  <c r="E139" i="9" s="1"/>
  <c r="B139" i="9" s="1"/>
  <c r="F139" i="9"/>
  <c r="H138" i="9"/>
  <c r="G138" i="9"/>
  <c r="F138" i="9"/>
  <c r="E138" i="9"/>
  <c r="B138" i="9" s="1"/>
  <c r="H137" i="9"/>
  <c r="G137" i="9"/>
  <c r="E137" i="9" s="1"/>
  <c r="B137" i="9" s="1"/>
  <c r="F137" i="9"/>
  <c r="H136" i="9"/>
  <c r="G136" i="9"/>
  <c r="E136" i="9" s="1"/>
  <c r="B136" i="9" s="1"/>
  <c r="F136" i="9"/>
  <c r="H135" i="9"/>
  <c r="G135" i="9"/>
  <c r="F135" i="9"/>
  <c r="E135" i="9"/>
  <c r="B135" i="9"/>
  <c r="H134" i="9"/>
  <c r="G134" i="9"/>
  <c r="E134" i="9" s="1"/>
  <c r="B134" i="9" s="1"/>
  <c r="F134" i="9"/>
  <c r="H133" i="9"/>
  <c r="G133" i="9"/>
  <c r="E133" i="9" s="1"/>
  <c r="B133" i="9" s="1"/>
  <c r="F133" i="9"/>
  <c r="H132" i="9"/>
  <c r="G132" i="9"/>
  <c r="F132" i="9"/>
  <c r="E132" i="9"/>
  <c r="B132" i="9"/>
  <c r="H131" i="9"/>
  <c r="G131" i="9"/>
  <c r="E131" i="9" s="1"/>
  <c r="B131" i="9" s="1"/>
  <c r="F131" i="9"/>
  <c r="H130" i="9"/>
  <c r="G130" i="9"/>
  <c r="F130" i="9"/>
  <c r="E130" i="9"/>
  <c r="B130" i="9" s="1"/>
  <c r="H129" i="9"/>
  <c r="G129" i="9"/>
  <c r="E129" i="9" s="1"/>
  <c r="B129" i="9" s="1"/>
  <c r="F129" i="9"/>
  <c r="H128" i="9"/>
  <c r="G128" i="9"/>
  <c r="E128" i="9" s="1"/>
  <c r="B128" i="9" s="1"/>
  <c r="F128" i="9"/>
  <c r="H127" i="9"/>
  <c r="G127" i="9"/>
  <c r="F127" i="9"/>
  <c r="E127" i="9"/>
  <c r="B127" i="9"/>
  <c r="H126" i="9"/>
  <c r="G126" i="9"/>
  <c r="E126" i="9" s="1"/>
  <c r="B126" i="9" s="1"/>
  <c r="F126" i="9"/>
  <c r="H125" i="9"/>
  <c r="G125" i="9"/>
  <c r="E125" i="9" s="1"/>
  <c r="B125" i="9" s="1"/>
  <c r="F125" i="9"/>
  <c r="H124" i="9"/>
  <c r="G124" i="9"/>
  <c r="F124" i="9"/>
  <c r="E124" i="9"/>
  <c r="B124" i="9"/>
  <c r="H123" i="9"/>
  <c r="G123" i="9"/>
  <c r="E123" i="9" s="1"/>
  <c r="B123" i="9" s="1"/>
  <c r="F123" i="9"/>
  <c r="H122" i="9"/>
  <c r="G122" i="9"/>
  <c r="F122" i="9"/>
  <c r="E122" i="9"/>
  <c r="B122" i="9" s="1"/>
  <c r="H121" i="9"/>
  <c r="G121" i="9"/>
  <c r="E121" i="9" s="1"/>
  <c r="B121" i="9" s="1"/>
  <c r="F121" i="9"/>
  <c r="H120" i="9"/>
  <c r="G120" i="9"/>
  <c r="E120" i="9" s="1"/>
  <c r="B120" i="9" s="1"/>
  <c r="F120" i="9"/>
  <c r="H119" i="9"/>
  <c r="G119" i="9"/>
  <c r="F119" i="9"/>
  <c r="E119" i="9"/>
  <c r="B119" i="9"/>
  <c r="H118" i="9"/>
  <c r="G118" i="9"/>
  <c r="E118" i="9" s="1"/>
  <c r="B118" i="9" s="1"/>
  <c r="F118" i="9"/>
  <c r="H117" i="9"/>
  <c r="G117" i="9"/>
  <c r="E117" i="9" s="1"/>
  <c r="F117" i="9"/>
  <c r="H116" i="9"/>
  <c r="G116" i="9"/>
  <c r="F116" i="9"/>
  <c r="E116" i="9"/>
  <c r="B116" i="9"/>
  <c r="H115" i="9"/>
  <c r="G115" i="9"/>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G109" i="9"/>
  <c r="E109" i="9" s="1"/>
  <c r="F109" i="9"/>
  <c r="H108" i="9"/>
  <c r="G108" i="9"/>
  <c r="F108" i="9"/>
  <c r="E108" i="9"/>
  <c r="B108" i="9"/>
  <c r="H107" i="9"/>
  <c r="G107" i="9"/>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E101" i="9" s="1"/>
  <c r="F101" i="9"/>
  <c r="H100" i="9"/>
  <c r="G100" i="9"/>
  <c r="F100" i="9"/>
  <c r="E100" i="9"/>
  <c r="B100" i="9"/>
  <c r="H99" i="9"/>
  <c r="G99" i="9"/>
  <c r="F99" i="9"/>
  <c r="H98" i="9"/>
  <c r="G98" i="9"/>
  <c r="F98" i="9"/>
  <c r="E98" i="9"/>
  <c r="B98" i="9" s="1"/>
  <c r="H97" i="9"/>
  <c r="G97" i="9"/>
  <c r="E97" i="9" s="1"/>
  <c r="B97" i="9" s="1"/>
  <c r="F97" i="9"/>
  <c r="H96" i="9"/>
  <c r="G96" i="9"/>
  <c r="E96" i="9" s="1"/>
  <c r="B96" i="9" s="1"/>
  <c r="F96" i="9"/>
  <c r="H95" i="9"/>
  <c r="G95" i="9"/>
  <c r="F95" i="9"/>
  <c r="E95" i="9"/>
  <c r="B95" i="9"/>
  <c r="H94" i="9"/>
  <c r="G94" i="9"/>
  <c r="E94" i="9" s="1"/>
  <c r="B94" i="9" s="1"/>
  <c r="F94" i="9"/>
  <c r="H93" i="9"/>
  <c r="G93" i="9"/>
  <c r="E93" i="9" s="1"/>
  <c r="F93" i="9"/>
  <c r="H92" i="9"/>
  <c r="G92" i="9"/>
  <c r="E92" i="9" s="1"/>
  <c r="F92" i="9"/>
  <c r="B92" i="9"/>
  <c r="H91" i="9"/>
  <c r="G91" i="9"/>
  <c r="E91" i="9" s="1"/>
  <c r="B91" i="9" s="1"/>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E85" i="9" s="1"/>
  <c r="B85" i="9" s="1"/>
  <c r="F85" i="9"/>
  <c r="H84" i="9"/>
  <c r="G84" i="9"/>
  <c r="F84" i="9"/>
  <c r="E84" i="9"/>
  <c r="B84" i="9"/>
  <c r="H83" i="9"/>
  <c r="G83" i="9"/>
  <c r="F83" i="9"/>
  <c r="H82" i="9"/>
  <c r="G82" i="9"/>
  <c r="F82" i="9"/>
  <c r="H81" i="9"/>
  <c r="E81" i="9" s="1"/>
  <c r="B81" i="9" s="1"/>
  <c r="G81" i="9"/>
  <c r="F81" i="9"/>
  <c r="H80" i="9"/>
  <c r="E80" i="9" s="1"/>
  <c r="B80" i="9" s="1"/>
  <c r="G80" i="9"/>
  <c r="F80" i="9"/>
  <c r="H79" i="9"/>
  <c r="G79" i="9"/>
  <c r="F79" i="9"/>
  <c r="E79" i="9"/>
  <c r="B79" i="9" s="1"/>
  <c r="H78" i="9"/>
  <c r="E78" i="9" s="1"/>
  <c r="B78" i="9" s="1"/>
  <c r="G78" i="9"/>
  <c r="F78" i="9"/>
  <c r="H77" i="9"/>
  <c r="G77" i="9"/>
  <c r="E77" i="9" s="1"/>
  <c r="B77" i="9" s="1"/>
  <c r="F77" i="9"/>
  <c r="H76" i="9"/>
  <c r="G76" i="9"/>
  <c r="F76" i="9"/>
  <c r="E76" i="9"/>
  <c r="B76" i="9"/>
  <c r="H75" i="9"/>
  <c r="G75" i="9"/>
  <c r="E75" i="9" s="1"/>
  <c r="B75" i="9" s="1"/>
  <c r="F75" i="9"/>
  <c r="H74" i="9"/>
  <c r="G74" i="9"/>
  <c r="E74" i="9" s="1"/>
  <c r="B74" i="9" s="1"/>
  <c r="F74" i="9"/>
  <c r="H73" i="9"/>
  <c r="E73" i="9" s="1"/>
  <c r="B73" i="9" s="1"/>
  <c r="G73" i="9"/>
  <c r="F73" i="9"/>
  <c r="H72" i="9"/>
  <c r="E72" i="9" s="1"/>
  <c r="B72" i="9" s="1"/>
  <c r="G72" i="9"/>
  <c r="F72" i="9"/>
  <c r="H71" i="9"/>
  <c r="G71" i="9"/>
  <c r="F71" i="9"/>
  <c r="E71" i="9"/>
  <c r="B71" i="9" s="1"/>
  <c r="H70" i="9"/>
  <c r="E70" i="9" s="1"/>
  <c r="B70" i="9" s="1"/>
  <c r="G70" i="9"/>
  <c r="F70" i="9"/>
  <c r="H69" i="9"/>
  <c r="G69" i="9"/>
  <c r="F69" i="9"/>
  <c r="H68" i="9"/>
  <c r="E68" i="9" s="1"/>
  <c r="B68" i="9" s="1"/>
  <c r="G68" i="9"/>
  <c r="F68" i="9"/>
  <c r="H67" i="9"/>
  <c r="G67" i="9"/>
  <c r="F67" i="9"/>
  <c r="H66" i="9"/>
  <c r="G66" i="9"/>
  <c r="E66" i="9" s="1"/>
  <c r="B66" i="9" s="1"/>
  <c r="F66" i="9"/>
  <c r="H65" i="9"/>
  <c r="E65" i="9" s="1"/>
  <c r="B65" i="9" s="1"/>
  <c r="G65" i="9"/>
  <c r="F65" i="9"/>
  <c r="H64" i="9"/>
  <c r="E64" i="9" s="1"/>
  <c r="B64" i="9" s="1"/>
  <c r="G64" i="9"/>
  <c r="F64" i="9"/>
  <c r="H63" i="9"/>
  <c r="G63" i="9"/>
  <c r="F63" i="9"/>
  <c r="E63" i="9"/>
  <c r="B63" i="9" s="1"/>
  <c r="H62" i="9"/>
  <c r="E62" i="9" s="1"/>
  <c r="B62" i="9" s="1"/>
  <c r="G62" i="9"/>
  <c r="F62" i="9"/>
  <c r="H61" i="9"/>
  <c r="G61" i="9"/>
  <c r="E61" i="9" s="1"/>
  <c r="B61" i="9" s="1"/>
  <c r="F61" i="9"/>
  <c r="H60" i="9"/>
  <c r="G60" i="9"/>
  <c r="F60" i="9"/>
  <c r="E60" i="9"/>
  <c r="B60" i="9"/>
  <c r="H59" i="9"/>
  <c r="G59" i="9"/>
  <c r="E59" i="9" s="1"/>
  <c r="B59" i="9" s="1"/>
  <c r="F59" i="9"/>
  <c r="H58" i="9"/>
  <c r="G58" i="9"/>
  <c r="E58" i="9" s="1"/>
  <c r="B58" i="9" s="1"/>
  <c r="F58" i="9"/>
  <c r="H57" i="9"/>
  <c r="E57" i="9" s="1"/>
  <c r="B57" i="9" s="1"/>
  <c r="G57" i="9"/>
  <c r="F57" i="9"/>
  <c r="H56" i="9"/>
  <c r="E56" i="9" s="1"/>
  <c r="B56" i="9" s="1"/>
  <c r="G56" i="9"/>
  <c r="F56" i="9"/>
  <c r="H55" i="9"/>
  <c r="E55" i="9" s="1"/>
  <c r="B55" i="9" s="1"/>
  <c r="G55" i="9"/>
  <c r="F55" i="9"/>
  <c r="H54" i="9"/>
  <c r="G54" i="9"/>
  <c r="F54" i="9"/>
  <c r="H53" i="9"/>
  <c r="G53" i="9"/>
  <c r="E53" i="9" s="1"/>
  <c r="B53" i="9" s="1"/>
  <c r="F53" i="9"/>
  <c r="H52" i="9"/>
  <c r="G52" i="9"/>
  <c r="F52" i="9"/>
  <c r="H51" i="9"/>
  <c r="G51" i="9"/>
  <c r="E51" i="9" s="1"/>
  <c r="B51" i="9" s="1"/>
  <c r="F51" i="9"/>
  <c r="H50" i="9"/>
  <c r="G50" i="9"/>
  <c r="F50" i="9"/>
  <c r="H49" i="9"/>
  <c r="E49" i="9" s="1"/>
  <c r="B49" i="9" s="1"/>
  <c r="G49" i="9"/>
  <c r="F49" i="9"/>
  <c r="H48" i="9"/>
  <c r="E48" i="9" s="1"/>
  <c r="B48" i="9" s="1"/>
  <c r="G48" i="9"/>
  <c r="F48" i="9"/>
  <c r="H47" i="9"/>
  <c r="G47" i="9"/>
  <c r="F47" i="9"/>
  <c r="E47" i="9"/>
  <c r="B47" i="9" s="1"/>
  <c r="H46" i="9"/>
  <c r="G46" i="9"/>
  <c r="F46" i="9"/>
  <c r="E46" i="9"/>
  <c r="B46" i="9" s="1"/>
  <c r="H45" i="9"/>
  <c r="G45" i="9"/>
  <c r="F45" i="9"/>
  <c r="H44" i="9"/>
  <c r="G44" i="9"/>
  <c r="E44" i="9" s="1"/>
  <c r="B44" i="9" s="1"/>
  <c r="F44" i="9"/>
  <c r="H43" i="9"/>
  <c r="G43" i="9"/>
  <c r="E43" i="9" s="1"/>
  <c r="B43" i="9" s="1"/>
  <c r="F43" i="9"/>
  <c r="H42" i="9"/>
  <c r="G42" i="9"/>
  <c r="E42" i="9" s="1"/>
  <c r="B42" i="9" s="1"/>
  <c r="F42" i="9"/>
  <c r="H41" i="9"/>
  <c r="G41" i="9"/>
  <c r="F41" i="9"/>
  <c r="H40" i="9"/>
  <c r="E40" i="9" s="1"/>
  <c r="B40" i="9" s="1"/>
  <c r="G40" i="9"/>
  <c r="F40" i="9"/>
  <c r="H39" i="9"/>
  <c r="G39" i="9"/>
  <c r="F39" i="9"/>
  <c r="E39" i="9"/>
  <c r="B39" i="9" s="1"/>
  <c r="H38" i="9"/>
  <c r="E38" i="9" s="1"/>
  <c r="B38" i="9" s="1"/>
  <c r="G38" i="9"/>
  <c r="F38" i="9"/>
  <c r="H37" i="9"/>
  <c r="G37" i="9"/>
  <c r="F37" i="9"/>
  <c r="H36" i="9"/>
  <c r="G36" i="9"/>
  <c r="F36" i="9"/>
  <c r="H35" i="9"/>
  <c r="G35" i="9"/>
  <c r="E35" i="9" s="1"/>
  <c r="B35" i="9" s="1"/>
  <c r="F35" i="9"/>
  <c r="H34" i="9"/>
  <c r="G34" i="9"/>
  <c r="E34" i="9" s="1"/>
  <c r="B34" i="9" s="1"/>
  <c r="F34" i="9"/>
  <c r="H33" i="9"/>
  <c r="E33" i="9" s="1"/>
  <c r="B33" i="9" s="1"/>
  <c r="G33" i="9"/>
  <c r="F33" i="9"/>
  <c r="H32" i="9"/>
  <c r="E32" i="9" s="1"/>
  <c r="B32" i="9" s="1"/>
  <c r="G32" i="9"/>
  <c r="F32" i="9"/>
  <c r="H31" i="9"/>
  <c r="G31" i="9"/>
  <c r="F31" i="9"/>
  <c r="H30" i="9"/>
  <c r="G30" i="9"/>
  <c r="F30" i="9"/>
  <c r="E30" i="9"/>
  <c r="B30" i="9" s="1"/>
  <c r="H29" i="9"/>
  <c r="G29" i="9"/>
  <c r="F29" i="9"/>
  <c r="H28" i="9"/>
  <c r="E28" i="9" s="1"/>
  <c r="B28" i="9" s="1"/>
  <c r="G28" i="9"/>
  <c r="F28" i="9"/>
  <c r="H27" i="9"/>
  <c r="G27" i="9"/>
  <c r="F27" i="9"/>
  <c r="H26" i="9"/>
  <c r="G26" i="9"/>
  <c r="F26" i="9"/>
  <c r="H25" i="9"/>
  <c r="E25" i="9" s="1"/>
  <c r="B25" i="9" s="1"/>
  <c r="G25" i="9"/>
  <c r="F25" i="9"/>
  <c r="F24" i="9"/>
  <c r="F4" i="9"/>
  <c r="O3" i="9"/>
  <c r="G296" i="9" s="1"/>
  <c r="I3" i="9"/>
  <c r="G206" i="9" s="1"/>
  <c r="E206" i="9" s="1"/>
  <c r="B206" i="9" s="1"/>
  <c r="H3" i="9"/>
  <c r="G3" i="9"/>
  <c r="D104" i="8"/>
  <c r="D97" i="8"/>
  <c r="D92" i="8"/>
  <c r="D87" i="8"/>
  <c r="D82" i="8"/>
  <c r="D77" i="8"/>
  <c r="D51" i="8" s="1"/>
  <c r="D45" i="8" s="1"/>
  <c r="D72" i="8"/>
  <c r="D67" i="8"/>
  <c r="D62" i="8"/>
  <c r="D57" i="8"/>
  <c r="D52" i="8"/>
  <c r="D46" i="8"/>
  <c r="D37" i="8"/>
  <c r="D27" i="8"/>
  <c r="D25" i="8" s="1"/>
  <c r="C1602" i="1" s="1"/>
  <c r="D18" i="8"/>
  <c r="D8" i="8"/>
  <c r="D6" i="8" s="1"/>
  <c r="C1583" i="1" s="1"/>
  <c r="E44" i="7"/>
  <c r="E38" i="7" s="1"/>
  <c r="D44" i="7"/>
  <c r="E39" i="7"/>
  <c r="D39" i="7"/>
  <c r="D38" i="7" s="1"/>
  <c r="E30" i="7"/>
  <c r="D30" i="7"/>
  <c r="E23" i="7"/>
  <c r="D23" i="7"/>
  <c r="D22" i="7" s="1"/>
  <c r="E14" i="7"/>
  <c r="D14" i="7"/>
  <c r="E7" i="7"/>
  <c r="D7" i="7"/>
  <c r="D6" i="7" s="1"/>
  <c r="D5" i="7" s="1"/>
  <c r="E6" i="7"/>
  <c r="F140" i="6"/>
  <c r="F139" i="6"/>
  <c r="F138" i="6"/>
  <c r="F137" i="6"/>
  <c r="F136" i="6"/>
  <c r="F135" i="6"/>
  <c r="F134" i="6"/>
  <c r="F133" i="6"/>
  <c r="F132" i="6"/>
  <c r="F131" i="6"/>
  <c r="F130" i="6"/>
  <c r="E130" i="6"/>
  <c r="D130" i="6"/>
  <c r="E129" i="6"/>
  <c r="D1525" i="1" s="1"/>
  <c r="D129" i="6"/>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I27" i="3"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F264" i="5"/>
  <c r="E264" i="5"/>
  <c r="D264" i="5"/>
  <c r="F263" i="5"/>
  <c r="F262" i="5"/>
  <c r="F261" i="5"/>
  <c r="E260" i="5"/>
  <c r="F260" i="5" s="1"/>
  <c r="D260" i="5"/>
  <c r="F259" i="5"/>
  <c r="F258" i="5"/>
  <c r="F257" i="5"/>
  <c r="E256" i="5"/>
  <c r="D256" i="5"/>
  <c r="D255"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E597" i="4"/>
  <c r="D591" i="1" s="1"/>
  <c r="D597" i="4"/>
  <c r="F597" i="4" s="1"/>
  <c r="F596" i="4"/>
  <c r="F595" i="4"/>
  <c r="F594" i="4"/>
  <c r="E594" i="4"/>
  <c r="D594" i="4"/>
  <c r="F593" i="4"/>
  <c r="F592" i="4"/>
  <c r="F591" i="4"/>
  <c r="E591" i="4"/>
  <c r="D591" i="4"/>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D522" i="4" s="1"/>
  <c r="F522" i="4" s="1"/>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D491" i="4" s="1"/>
  <c r="F490" i="4"/>
  <c r="F489" i="4"/>
  <c r="E488" i="4"/>
  <c r="E479" i="4" s="1"/>
  <c r="D488" i="4"/>
  <c r="D479" i="4" s="1"/>
  <c r="F479" i="4" s="1"/>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F431" i="4" s="1"/>
  <c r="D430" i="4"/>
  <c r="E428" i="4"/>
  <c r="D428" i="4"/>
  <c r="E427" i="4"/>
  <c r="D427" i="4"/>
  <c r="D648" i="4" s="1"/>
  <c r="E426" i="4"/>
  <c r="D426" i="4"/>
  <c r="D647" i="4" s="1"/>
  <c r="F421" i="4"/>
  <c r="F420" i="4"/>
  <c r="F419" i="4"/>
  <c r="F416" i="4"/>
  <c r="F415" i="4"/>
  <c r="F414" i="4"/>
  <c r="F413" i="4"/>
  <c r="E412" i="4"/>
  <c r="D412" i="4"/>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6" i="4"/>
  <c r="F366" i="4" s="1"/>
  <c r="F365" i="4"/>
  <c r="F364" i="4"/>
  <c r="F363" i="4"/>
  <c r="F362" i="4"/>
  <c r="E362" i="4"/>
  <c r="D362" i="4"/>
  <c r="D361" i="4" s="1"/>
  <c r="D360"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D309" i="4" s="1"/>
  <c r="F313" i="4"/>
  <c r="F312" i="4"/>
  <c r="F311" i="4"/>
  <c r="F310" i="4"/>
  <c r="E310" i="4"/>
  <c r="D310" i="4"/>
  <c r="F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F274" i="4" s="1"/>
  <c r="D274" i="4"/>
  <c r="D273" i="4" s="1"/>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2" i="1" s="1"/>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E221" i="4" s="1"/>
  <c r="F221" i="4" s="1"/>
  <c r="D222" i="4"/>
  <c r="D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E153" i="4" s="1"/>
  <c r="D149" i="1" s="1"/>
  <c r="D154" i="4"/>
  <c r="F154" i="4" s="1"/>
  <c r="D153" i="4"/>
  <c r="F151" i="4"/>
  <c r="F150" i="4"/>
  <c r="F149" i="4"/>
  <c r="F148" i="4"/>
  <c r="F147" i="4"/>
  <c r="F146" i="4"/>
  <c r="F145" i="4"/>
  <c r="F144" i="4"/>
  <c r="F143" i="4"/>
  <c r="F142" i="4"/>
  <c r="E141" i="4"/>
  <c r="E140" i="4" s="1"/>
  <c r="D136" i="1" s="1"/>
  <c r="D141" i="4"/>
  <c r="F139" i="4"/>
  <c r="F138" i="4"/>
  <c r="F137" i="4"/>
  <c r="F136" i="4"/>
  <c r="F135" i="4"/>
  <c r="E135" i="4"/>
  <c r="E134" i="4" s="1"/>
  <c r="D135" i="4"/>
  <c r="D134" i="4"/>
  <c r="F134" i="4" s="1"/>
  <c r="F133" i="4"/>
  <c r="F132" i="4"/>
  <c r="F131" i="4"/>
  <c r="F130" i="4"/>
  <c r="E129" i="4"/>
  <c r="D129" i="4"/>
  <c r="F129" i="4" s="1"/>
  <c r="F128" i="4"/>
  <c r="F127" i="4"/>
  <c r="F126" i="4"/>
  <c r="E126" i="4"/>
  <c r="E125" i="4" s="1"/>
  <c r="D126" i="4"/>
  <c r="D125" i="4" s="1"/>
  <c r="F124" i="4"/>
  <c r="F123" i="4"/>
  <c r="F122" i="4"/>
  <c r="F121" i="4"/>
  <c r="E120" i="4"/>
  <c r="F120" i="4" s="1"/>
  <c r="D120" i="4"/>
  <c r="F119" i="4"/>
  <c r="F118" i="4"/>
  <c r="F117" i="4"/>
  <c r="F116" i="4"/>
  <c r="F115" i="4"/>
  <c r="F114" i="4"/>
  <c r="F113" i="4"/>
  <c r="E112" i="4"/>
  <c r="D112" i="4"/>
  <c r="F112" i="4" s="1"/>
  <c r="F111" i="4"/>
  <c r="F110" i="4"/>
  <c r="F109" i="4"/>
  <c r="F108" i="4"/>
  <c r="E107" i="4"/>
  <c r="E106" i="4" s="1"/>
  <c r="D102" i="1" s="1"/>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E77" i="4"/>
  <c r="D77" i="4"/>
  <c r="F77" i="4" s="1"/>
  <c r="F76" i="4"/>
  <c r="F75" i="4"/>
  <c r="E74" i="4"/>
  <c r="D74" i="4"/>
  <c r="F73" i="4"/>
  <c r="F72" i="4"/>
  <c r="E71" i="4"/>
  <c r="D71" i="4"/>
  <c r="F71" i="4" s="1"/>
  <c r="F70" i="4"/>
  <c r="F69" i="4"/>
  <c r="E68" i="4"/>
  <c r="D68" i="4"/>
  <c r="F68" i="4" s="1"/>
  <c r="F67" i="4"/>
  <c r="F66" i="4"/>
  <c r="F65" i="4"/>
  <c r="F64" i="4"/>
  <c r="E64" i="4"/>
  <c r="D64" i="4"/>
  <c r="F63" i="4"/>
  <c r="F62" i="4"/>
  <c r="E61" i="4"/>
  <c r="D61" i="4"/>
  <c r="F60" i="4"/>
  <c r="F59" i="4"/>
  <c r="E58" i="4"/>
  <c r="D58" i="4"/>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D25" i="1" s="1"/>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G1684" i="1" s="1"/>
  <c r="C1683" i="1"/>
  <c r="G1683" i="1" s="1"/>
  <c r="C1682" i="1"/>
  <c r="C1681" i="1"/>
  <c r="G1681" i="1" s="1"/>
  <c r="C1680" i="1"/>
  <c r="H1680" i="1" s="1"/>
  <c r="G1679" i="1"/>
  <c r="C1679" i="1"/>
  <c r="H1679" i="1" s="1"/>
  <c r="H1678" i="1"/>
  <c r="C1678" i="1"/>
  <c r="G1678" i="1" s="1"/>
  <c r="C1677" i="1"/>
  <c r="H1677" i="1" s="1"/>
  <c r="H1676" i="1"/>
  <c r="C1676" i="1"/>
  <c r="G1676" i="1" s="1"/>
  <c r="C1675" i="1"/>
  <c r="G1675" i="1" s="1"/>
  <c r="C1674" i="1"/>
  <c r="H1673" i="1"/>
  <c r="G1673" i="1"/>
  <c r="C1673" i="1"/>
  <c r="H1672" i="1"/>
  <c r="G1672" i="1"/>
  <c r="C1672" i="1"/>
  <c r="G1671" i="1"/>
  <c r="C1671" i="1"/>
  <c r="H1671" i="1" s="1"/>
  <c r="H1670" i="1"/>
  <c r="C1670" i="1"/>
  <c r="G1670" i="1" s="1"/>
  <c r="C1669" i="1"/>
  <c r="H1669" i="1" s="1"/>
  <c r="H1668" i="1"/>
  <c r="C1668" i="1"/>
  <c r="G1668" i="1" s="1"/>
  <c r="C1667" i="1"/>
  <c r="G1667" i="1" s="1"/>
  <c r="C1666" i="1"/>
  <c r="C1665" i="1"/>
  <c r="H1665" i="1" s="1"/>
  <c r="G1664" i="1"/>
  <c r="C1664" i="1"/>
  <c r="H1664" i="1" s="1"/>
  <c r="G1663" i="1"/>
  <c r="C1663" i="1"/>
  <c r="H1663" i="1" s="1"/>
  <c r="H1662" i="1"/>
  <c r="C1662" i="1"/>
  <c r="G1662" i="1" s="1"/>
  <c r="C1661" i="1"/>
  <c r="H1661" i="1" s="1"/>
  <c r="H1660" i="1"/>
  <c r="C1660" i="1"/>
  <c r="G1660" i="1" s="1"/>
  <c r="C1659" i="1"/>
  <c r="G1659" i="1" s="1"/>
  <c r="C1658" i="1"/>
  <c r="H1657" i="1"/>
  <c r="G1657" i="1"/>
  <c r="C1657" i="1"/>
  <c r="H1656" i="1"/>
  <c r="G1656" i="1"/>
  <c r="C1656" i="1"/>
  <c r="C1655" i="1"/>
  <c r="H1655" i="1" s="1"/>
  <c r="C1653" i="1"/>
  <c r="H1653" i="1" s="1"/>
  <c r="H1652" i="1"/>
  <c r="G1652" i="1"/>
  <c r="C1652" i="1"/>
  <c r="C1651" i="1"/>
  <c r="G1651" i="1" s="1"/>
  <c r="C1650" i="1"/>
  <c r="H1649" i="1"/>
  <c r="G1649" i="1"/>
  <c r="C1649" i="1"/>
  <c r="H1648" i="1"/>
  <c r="G1648" i="1"/>
  <c r="C1648" i="1"/>
  <c r="G1647" i="1"/>
  <c r="C1647" i="1"/>
  <c r="H1647" i="1" s="1"/>
  <c r="H1646" i="1"/>
  <c r="C1646" i="1"/>
  <c r="G1646" i="1" s="1"/>
  <c r="C1645" i="1"/>
  <c r="H1645" i="1" s="1"/>
  <c r="C1644" i="1"/>
  <c r="H1644" i="1" s="1"/>
  <c r="C1643" i="1"/>
  <c r="G1643" i="1" s="1"/>
  <c r="C1642" i="1"/>
  <c r="H1641" i="1"/>
  <c r="G1641" i="1"/>
  <c r="C1641" i="1"/>
  <c r="C1640" i="1"/>
  <c r="H1640" i="1" s="1"/>
  <c r="C1639" i="1"/>
  <c r="H1639" i="1" s="1"/>
  <c r="H1638" i="1"/>
  <c r="C1638" i="1"/>
  <c r="G1638" i="1" s="1"/>
  <c r="C1637" i="1"/>
  <c r="H1637" i="1" s="1"/>
  <c r="H1636" i="1"/>
  <c r="G1636" i="1"/>
  <c r="C1636" i="1"/>
  <c r="C1635" i="1"/>
  <c r="G1635" i="1" s="1"/>
  <c r="C1634" i="1"/>
  <c r="H1633" i="1"/>
  <c r="G1633" i="1"/>
  <c r="C1633" i="1"/>
  <c r="H1632" i="1"/>
  <c r="G1632" i="1"/>
  <c r="C1632" i="1"/>
  <c r="G1631" i="1"/>
  <c r="C1631" i="1"/>
  <c r="H1631" i="1" s="1"/>
  <c r="H1630" i="1"/>
  <c r="C1630" i="1"/>
  <c r="G1630" i="1" s="1"/>
  <c r="C1629" i="1"/>
  <c r="H1629" i="1" s="1"/>
  <c r="C1627" i="1"/>
  <c r="G1627" i="1" s="1"/>
  <c r="C1626" i="1"/>
  <c r="H1625" i="1"/>
  <c r="G1625" i="1"/>
  <c r="C1625" i="1"/>
  <c r="C1624" i="1"/>
  <c r="H1624" i="1" s="1"/>
  <c r="C1623" i="1"/>
  <c r="H1623" i="1" s="1"/>
  <c r="C1620" i="1"/>
  <c r="H1620" i="1" s="1"/>
  <c r="C1619" i="1"/>
  <c r="G1619" i="1" s="1"/>
  <c r="C1618" i="1"/>
  <c r="H1617" i="1"/>
  <c r="G1617" i="1"/>
  <c r="C1617" i="1"/>
  <c r="H1616" i="1"/>
  <c r="G1616" i="1"/>
  <c r="C1616" i="1"/>
  <c r="G1615" i="1"/>
  <c r="C1615" i="1"/>
  <c r="H1615" i="1" s="1"/>
  <c r="H1614" i="1"/>
  <c r="C1614" i="1"/>
  <c r="G1614" i="1" s="1"/>
  <c r="C1613" i="1"/>
  <c r="H1613" i="1" s="1"/>
  <c r="C1612" i="1"/>
  <c r="H1612" i="1" s="1"/>
  <c r="C1611" i="1"/>
  <c r="G1611" i="1" s="1"/>
  <c r="C1610" i="1"/>
  <c r="C1609" i="1"/>
  <c r="H1609" i="1" s="1"/>
  <c r="C1608" i="1"/>
  <c r="H1608" i="1" s="1"/>
  <c r="C1607" i="1"/>
  <c r="H1607" i="1" s="1"/>
  <c r="C1606" i="1"/>
  <c r="G1606" i="1" s="1"/>
  <c r="C1605" i="1"/>
  <c r="H1605" i="1" s="1"/>
  <c r="C1603" i="1"/>
  <c r="G1603" i="1" s="1"/>
  <c r="G1601" i="1"/>
  <c r="C1601" i="1"/>
  <c r="H1601" i="1" s="1"/>
  <c r="H1600" i="1"/>
  <c r="G1600" i="1"/>
  <c r="C1600" i="1"/>
  <c r="C1599" i="1"/>
  <c r="H1599" i="1" s="1"/>
  <c r="H1598" i="1"/>
  <c r="C1598" i="1"/>
  <c r="G1598" i="1" s="1"/>
  <c r="C1597" i="1"/>
  <c r="H1597" i="1" s="1"/>
  <c r="G1596" i="1"/>
  <c r="C1596" i="1"/>
  <c r="H1596" i="1" s="1"/>
  <c r="C1595" i="1"/>
  <c r="G1595" i="1" s="1"/>
  <c r="C1594" i="1"/>
  <c r="C1593" i="1"/>
  <c r="H1593" i="1" s="1"/>
  <c r="C1592" i="1"/>
  <c r="H1592" i="1" s="1"/>
  <c r="C1591" i="1"/>
  <c r="H1591" i="1" s="1"/>
  <c r="C1590" i="1"/>
  <c r="G1590" i="1" s="1"/>
  <c r="C1589" i="1"/>
  <c r="H1589" i="1" s="1"/>
  <c r="C1588" i="1"/>
  <c r="C1587" i="1"/>
  <c r="G1587" i="1" s="1"/>
  <c r="C1586" i="1"/>
  <c r="C1585" i="1"/>
  <c r="H1585" i="1" s="1"/>
  <c r="C1584" i="1"/>
  <c r="H1584" i="1" s="1"/>
  <c r="H1582" i="1"/>
  <c r="C1582" i="1"/>
  <c r="G1582" i="1" s="1"/>
  <c r="D1581" i="1"/>
  <c r="C1581" i="1"/>
  <c r="D1580" i="1"/>
  <c r="C1580" i="1"/>
  <c r="J1579" i="1"/>
  <c r="D1579" i="1"/>
  <c r="G1579" i="1" s="1"/>
  <c r="C1579" i="1"/>
  <c r="J1578" i="1"/>
  <c r="H1578" i="1"/>
  <c r="I1578" i="1" s="1"/>
  <c r="G1578" i="1"/>
  <c r="D1578" i="1"/>
  <c r="C1578" i="1"/>
  <c r="D1577" i="1"/>
  <c r="C1577" i="1"/>
  <c r="J1576" i="1"/>
  <c r="D1576" i="1"/>
  <c r="G1576" i="1" s="1"/>
  <c r="C1576" i="1"/>
  <c r="J1575" i="1"/>
  <c r="H1575" i="1"/>
  <c r="G1575" i="1"/>
  <c r="I1575" i="1" s="1"/>
  <c r="D1575" i="1"/>
  <c r="C1575" i="1"/>
  <c r="D1574" i="1"/>
  <c r="G1574" i="1" s="1"/>
  <c r="C1574" i="1"/>
  <c r="D1573" i="1"/>
  <c r="C1573" i="1"/>
  <c r="H1572" i="1"/>
  <c r="G1572" i="1"/>
  <c r="D1572" i="1"/>
  <c r="C1572" i="1"/>
  <c r="D1571" i="1"/>
  <c r="C1571" i="1"/>
  <c r="J1570" i="1"/>
  <c r="D1570" i="1"/>
  <c r="G1570" i="1" s="1"/>
  <c r="I1570" i="1" s="1"/>
  <c r="C1570" i="1"/>
  <c r="H1570" i="1" s="1"/>
  <c r="J1569" i="1"/>
  <c r="H1569" i="1"/>
  <c r="I1569" i="1" s="1"/>
  <c r="G1569" i="1"/>
  <c r="D1569" i="1"/>
  <c r="C1569" i="1"/>
  <c r="D1568" i="1"/>
  <c r="C1568" i="1"/>
  <c r="D1567" i="1"/>
  <c r="C1567" i="1"/>
  <c r="J1566" i="1"/>
  <c r="D1566" i="1"/>
  <c r="C1566" i="1"/>
  <c r="G1566" i="1" s="1"/>
  <c r="J1565" i="1"/>
  <c r="H1565" i="1"/>
  <c r="I1565" i="1" s="1"/>
  <c r="G1565" i="1"/>
  <c r="D1565" i="1"/>
  <c r="C1565" i="1"/>
  <c r="D1564" i="1"/>
  <c r="C1564" i="1"/>
  <c r="D1563" i="1"/>
  <c r="C1563" i="1"/>
  <c r="G1563" i="1" s="1"/>
  <c r="J1562" i="1"/>
  <c r="I1562" i="1"/>
  <c r="H1562" i="1"/>
  <c r="G1562" i="1"/>
  <c r="D1562" i="1"/>
  <c r="C1562" i="1"/>
  <c r="D1561" i="1"/>
  <c r="C1561" i="1"/>
  <c r="D1560" i="1"/>
  <c r="C1560" i="1"/>
  <c r="J1559" i="1"/>
  <c r="D1559" i="1"/>
  <c r="C1559" i="1"/>
  <c r="G1559" i="1" s="1"/>
  <c r="J1558" i="1"/>
  <c r="D1558" i="1"/>
  <c r="H1558" i="1" s="1"/>
  <c r="C1558" i="1"/>
  <c r="D1557" i="1"/>
  <c r="C1557" i="1"/>
  <c r="C1556" i="1"/>
  <c r="C1555" i="1"/>
  <c r="D1554" i="1"/>
  <c r="C1554" i="1"/>
  <c r="J1553" i="1"/>
  <c r="I1553" i="1"/>
  <c r="H1553" i="1"/>
  <c r="G1553" i="1"/>
  <c r="D1553" i="1"/>
  <c r="C1553" i="1"/>
  <c r="J1552" i="1"/>
  <c r="H1552" i="1"/>
  <c r="G1552" i="1"/>
  <c r="I1552" i="1" s="1"/>
  <c r="D1552" i="1"/>
  <c r="C1552" i="1"/>
  <c r="D1551" i="1"/>
  <c r="C1551" i="1"/>
  <c r="D1550" i="1"/>
  <c r="C1550" i="1"/>
  <c r="J1549" i="1"/>
  <c r="I1549" i="1"/>
  <c r="H1549" i="1"/>
  <c r="G1549" i="1"/>
  <c r="D1549" i="1"/>
  <c r="C1549" i="1"/>
  <c r="J1548" i="1"/>
  <c r="I1548" i="1"/>
  <c r="H1548" i="1"/>
  <c r="G1548" i="1"/>
  <c r="D1548" i="1"/>
  <c r="C1548" i="1"/>
  <c r="D1547" i="1"/>
  <c r="C1547" i="1"/>
  <c r="J1546" i="1"/>
  <c r="D1546" i="1"/>
  <c r="C1546" i="1"/>
  <c r="H1546" i="1" s="1"/>
  <c r="J1545" i="1"/>
  <c r="H1545" i="1"/>
  <c r="I1545" i="1" s="1"/>
  <c r="G1545" i="1"/>
  <c r="D1545" i="1"/>
  <c r="C1545" i="1"/>
  <c r="H1544" i="1"/>
  <c r="G1544" i="1"/>
  <c r="I1544" i="1" s="1"/>
  <c r="D1544" i="1"/>
  <c r="C1544" i="1"/>
  <c r="D1543" i="1"/>
  <c r="C1543" i="1"/>
  <c r="J1542" i="1"/>
  <c r="D1542" i="1"/>
  <c r="C1542" i="1"/>
  <c r="H1542" i="1" s="1"/>
  <c r="J1541" i="1"/>
  <c r="I1541" i="1"/>
  <c r="H1541" i="1"/>
  <c r="G1541" i="1"/>
  <c r="D1541" i="1"/>
  <c r="C1541" i="1"/>
  <c r="D1540" i="1"/>
  <c r="C1540" i="1"/>
  <c r="H1539" i="1"/>
  <c r="G1539" i="1"/>
  <c r="D1539" i="1"/>
  <c r="C1539" i="1"/>
  <c r="C1538" i="1"/>
  <c r="G1536" i="1"/>
  <c r="D1536" i="1"/>
  <c r="C1536" i="1"/>
  <c r="H1535" i="1"/>
  <c r="G1535" i="1"/>
  <c r="D1535" i="1"/>
  <c r="C1535" i="1"/>
  <c r="G1534" i="1"/>
  <c r="D1534" i="1"/>
  <c r="C1534" i="1"/>
  <c r="H1533" i="1"/>
  <c r="G1533" i="1"/>
  <c r="D1533" i="1"/>
  <c r="C1533" i="1"/>
  <c r="D1532" i="1"/>
  <c r="C1532" i="1"/>
  <c r="H1531" i="1"/>
  <c r="D1531" i="1"/>
  <c r="G1531" i="1" s="1"/>
  <c r="C1531" i="1"/>
  <c r="D1530" i="1"/>
  <c r="C1530" i="1"/>
  <c r="H1529" i="1"/>
  <c r="G1529" i="1"/>
  <c r="D1529" i="1"/>
  <c r="C1529" i="1"/>
  <c r="G1528" i="1"/>
  <c r="D1528" i="1"/>
  <c r="C1528" i="1"/>
  <c r="H1528" i="1" s="1"/>
  <c r="H1527" i="1"/>
  <c r="G1527" i="1"/>
  <c r="D1527" i="1"/>
  <c r="C1527" i="1"/>
  <c r="D1526" i="1"/>
  <c r="C1526" i="1"/>
  <c r="C1525" i="1"/>
  <c r="D1524" i="1"/>
  <c r="C1524" i="1"/>
  <c r="H1523" i="1"/>
  <c r="G1523" i="1"/>
  <c r="D1523" i="1"/>
  <c r="C1523" i="1"/>
  <c r="D1522" i="1"/>
  <c r="G1522" i="1" s="1"/>
  <c r="C1522" i="1"/>
  <c r="H1521" i="1"/>
  <c r="G1521" i="1"/>
  <c r="D1521" i="1"/>
  <c r="C1521" i="1"/>
  <c r="G1520" i="1"/>
  <c r="D1520" i="1"/>
  <c r="C1520" i="1"/>
  <c r="H1520" i="1" s="1"/>
  <c r="H1519" i="1"/>
  <c r="G1519" i="1"/>
  <c r="D1519" i="1"/>
  <c r="C1519" i="1"/>
  <c r="H1518" i="1"/>
  <c r="G1518" i="1"/>
  <c r="D1518" i="1"/>
  <c r="C1518" i="1"/>
  <c r="H1517" i="1"/>
  <c r="G1517" i="1"/>
  <c r="D1517" i="1"/>
  <c r="C1517" i="1"/>
  <c r="H1516" i="1"/>
  <c r="G1516" i="1"/>
  <c r="D1516" i="1"/>
  <c r="C1516" i="1"/>
  <c r="G1515" i="1"/>
  <c r="D1515" i="1"/>
  <c r="C1515" i="1"/>
  <c r="H1515" i="1" s="1"/>
  <c r="H1514" i="1"/>
  <c r="G1514" i="1"/>
  <c r="D1514" i="1"/>
  <c r="C1514" i="1"/>
  <c r="D1513" i="1"/>
  <c r="C1513" i="1"/>
  <c r="H1513" i="1" s="1"/>
  <c r="H1512" i="1"/>
  <c r="G1512" i="1"/>
  <c r="D1512" i="1"/>
  <c r="C1512" i="1"/>
  <c r="D1511" i="1"/>
  <c r="C1511" i="1"/>
  <c r="D1510" i="1"/>
  <c r="G1509" i="1"/>
  <c r="D1509" i="1"/>
  <c r="C1509" i="1"/>
  <c r="H1509" i="1" s="1"/>
  <c r="H1508" i="1"/>
  <c r="G1508" i="1"/>
  <c r="D1508" i="1"/>
  <c r="C1508" i="1"/>
  <c r="D1507" i="1"/>
  <c r="C1507" i="1"/>
  <c r="H1506" i="1"/>
  <c r="G1506" i="1"/>
  <c r="D1506" i="1"/>
  <c r="C1506" i="1"/>
  <c r="D1505" i="1"/>
  <c r="G1505" i="1" s="1"/>
  <c r="C1505" i="1"/>
  <c r="D1504" i="1"/>
  <c r="H1504" i="1" s="1"/>
  <c r="C1504" i="1"/>
  <c r="D1503" i="1"/>
  <c r="G1503" i="1" s="1"/>
  <c r="C1503" i="1"/>
  <c r="H1502" i="1"/>
  <c r="G1502" i="1"/>
  <c r="D1502" i="1"/>
  <c r="C1502" i="1"/>
  <c r="G1501" i="1"/>
  <c r="D1501" i="1"/>
  <c r="C1501" i="1"/>
  <c r="H1501" i="1" s="1"/>
  <c r="H1500" i="1"/>
  <c r="G1500" i="1"/>
  <c r="D1500" i="1"/>
  <c r="C1500" i="1"/>
  <c r="D1499" i="1"/>
  <c r="C1499" i="1"/>
  <c r="H1499" i="1" s="1"/>
  <c r="H1498" i="1"/>
  <c r="G1498" i="1"/>
  <c r="D1498" i="1"/>
  <c r="C1498" i="1"/>
  <c r="D1497" i="1"/>
  <c r="C1497" i="1"/>
  <c r="H1496" i="1"/>
  <c r="G1496" i="1"/>
  <c r="D1496" i="1"/>
  <c r="C1496" i="1"/>
  <c r="C1495" i="1"/>
  <c r="H1494" i="1"/>
  <c r="G1494" i="1"/>
  <c r="D1494" i="1"/>
  <c r="C1494" i="1"/>
  <c r="D1493" i="1"/>
  <c r="C1493" i="1"/>
  <c r="H1493" i="1" s="1"/>
  <c r="H1492" i="1"/>
  <c r="G1492" i="1"/>
  <c r="D1492" i="1"/>
  <c r="C1492" i="1"/>
  <c r="G1491" i="1"/>
  <c r="D1491" i="1"/>
  <c r="C1491" i="1"/>
  <c r="H1491" i="1" s="1"/>
  <c r="H1490" i="1"/>
  <c r="G1490" i="1"/>
  <c r="D1490" i="1"/>
  <c r="C1490" i="1"/>
  <c r="G1489" i="1"/>
  <c r="D1489" i="1"/>
  <c r="C1489" i="1"/>
  <c r="H1489" i="1" s="1"/>
  <c r="H1488" i="1"/>
  <c r="G1488" i="1"/>
  <c r="D1488" i="1"/>
  <c r="C1488" i="1"/>
  <c r="G1487" i="1"/>
  <c r="D1487" i="1"/>
  <c r="C1487" i="1"/>
  <c r="H1487" i="1" s="1"/>
  <c r="H1486" i="1"/>
  <c r="G1486" i="1"/>
  <c r="D1486" i="1"/>
  <c r="C1486" i="1"/>
  <c r="C1485" i="1"/>
  <c r="H1484" i="1"/>
  <c r="G1484" i="1"/>
  <c r="D1484" i="1"/>
  <c r="C1484" i="1"/>
  <c r="G1483" i="1"/>
  <c r="D1483" i="1"/>
  <c r="C1483" i="1"/>
  <c r="H1483" i="1" s="1"/>
  <c r="D1482" i="1"/>
  <c r="H1482" i="1" s="1"/>
  <c r="C1482" i="1"/>
  <c r="G1481" i="1"/>
  <c r="D1481" i="1"/>
  <c r="C1481" i="1"/>
  <c r="H1481" i="1" s="1"/>
  <c r="D1480" i="1"/>
  <c r="H1480" i="1" s="1"/>
  <c r="C1480" i="1"/>
  <c r="D1479" i="1"/>
  <c r="C1479" i="1"/>
  <c r="H1479" i="1" s="1"/>
  <c r="H1478" i="1"/>
  <c r="G1478" i="1"/>
  <c r="D1478" i="1"/>
  <c r="C1478" i="1"/>
  <c r="D1477" i="1"/>
  <c r="G1477" i="1" s="1"/>
  <c r="C1477" i="1"/>
  <c r="H1476" i="1"/>
  <c r="G1476" i="1"/>
  <c r="D1476" i="1"/>
  <c r="C1476" i="1"/>
  <c r="G1475" i="1"/>
  <c r="D1475" i="1"/>
  <c r="C1475" i="1"/>
  <c r="H1475" i="1" s="1"/>
  <c r="H1474" i="1"/>
  <c r="G1474" i="1"/>
  <c r="D1474" i="1"/>
  <c r="C1474" i="1"/>
  <c r="D1473" i="1"/>
  <c r="C1473" i="1"/>
  <c r="H1473" i="1" s="1"/>
  <c r="H1472" i="1"/>
  <c r="G1472" i="1"/>
  <c r="D1472" i="1"/>
  <c r="C1472" i="1"/>
  <c r="D1471" i="1"/>
  <c r="C1471" i="1"/>
  <c r="H1470" i="1"/>
  <c r="G1470" i="1"/>
  <c r="D1470" i="1"/>
  <c r="C1470" i="1"/>
  <c r="D1469" i="1"/>
  <c r="C1469" i="1"/>
  <c r="H1468" i="1"/>
  <c r="G1468" i="1"/>
  <c r="D1468" i="1"/>
  <c r="C1468" i="1"/>
  <c r="G1467" i="1"/>
  <c r="D1467" i="1"/>
  <c r="C1467" i="1"/>
  <c r="H1467" i="1" s="1"/>
  <c r="H1466" i="1"/>
  <c r="G1466" i="1"/>
  <c r="D1466" i="1"/>
  <c r="C1466" i="1"/>
  <c r="G1465" i="1"/>
  <c r="D1465" i="1"/>
  <c r="C1465" i="1"/>
  <c r="H1465" i="1" s="1"/>
  <c r="H1464" i="1"/>
  <c r="G1464" i="1"/>
  <c r="D1464" i="1"/>
  <c r="C1464" i="1"/>
  <c r="D1463" i="1"/>
  <c r="C1463" i="1"/>
  <c r="H1463" i="1" s="1"/>
  <c r="H1462" i="1"/>
  <c r="G1462" i="1"/>
  <c r="D1462" i="1"/>
  <c r="C1462" i="1"/>
  <c r="G1461" i="1"/>
  <c r="D1461" i="1"/>
  <c r="C1461" i="1"/>
  <c r="H1461" i="1" s="1"/>
  <c r="H1460" i="1"/>
  <c r="G1460" i="1"/>
  <c r="D1460" i="1"/>
  <c r="C1460" i="1"/>
  <c r="G1459" i="1"/>
  <c r="D1459" i="1"/>
  <c r="C1459" i="1"/>
  <c r="H1459" i="1" s="1"/>
  <c r="H1458" i="1"/>
  <c r="G1458" i="1"/>
  <c r="D1458" i="1"/>
  <c r="C1458" i="1"/>
  <c r="D1457" i="1"/>
  <c r="C1457" i="1"/>
  <c r="H1457" i="1" s="1"/>
  <c r="H1456" i="1"/>
  <c r="G1456" i="1"/>
  <c r="D1456" i="1"/>
  <c r="C1456" i="1"/>
  <c r="D1455" i="1"/>
  <c r="C1455" i="1"/>
  <c r="H1455" i="1" s="1"/>
  <c r="H1454" i="1"/>
  <c r="G1454" i="1"/>
  <c r="D1454" i="1"/>
  <c r="C1454" i="1"/>
  <c r="D1453" i="1"/>
  <c r="C1453" i="1"/>
  <c r="H1452" i="1"/>
  <c r="G1452" i="1"/>
  <c r="D1452" i="1"/>
  <c r="C1452" i="1"/>
  <c r="D1451" i="1"/>
  <c r="G1451" i="1" s="1"/>
  <c r="C1451" i="1"/>
  <c r="D1450" i="1"/>
  <c r="H1450" i="1" s="1"/>
  <c r="C1450" i="1"/>
  <c r="G1449" i="1"/>
  <c r="D1449" i="1"/>
  <c r="C1449" i="1"/>
  <c r="H1449" i="1" s="1"/>
  <c r="H1448" i="1"/>
  <c r="G1448" i="1"/>
  <c r="D1448" i="1"/>
  <c r="C1448" i="1"/>
  <c r="D1447" i="1"/>
  <c r="C1447" i="1"/>
  <c r="H1447" i="1" s="1"/>
  <c r="H1446" i="1"/>
  <c r="G1446" i="1"/>
  <c r="D1446" i="1"/>
  <c r="C1446" i="1"/>
  <c r="G1445" i="1"/>
  <c r="D1445" i="1"/>
  <c r="C1445" i="1"/>
  <c r="H1445" i="1" s="1"/>
  <c r="H1444" i="1"/>
  <c r="G1444" i="1"/>
  <c r="D1444" i="1"/>
  <c r="C1444" i="1"/>
  <c r="G1443" i="1"/>
  <c r="D1443" i="1"/>
  <c r="C1443" i="1"/>
  <c r="H1443" i="1" s="1"/>
  <c r="H1442" i="1"/>
  <c r="G1442" i="1"/>
  <c r="D1442" i="1"/>
  <c r="C1442" i="1"/>
  <c r="G1441" i="1"/>
  <c r="D1441" i="1"/>
  <c r="C1441" i="1"/>
  <c r="H1441" i="1" s="1"/>
  <c r="H1440" i="1"/>
  <c r="G1440" i="1"/>
  <c r="D1440" i="1"/>
  <c r="C1440" i="1"/>
  <c r="D1439" i="1"/>
  <c r="C1439" i="1"/>
  <c r="H1439" i="1" s="1"/>
  <c r="H1438" i="1"/>
  <c r="G1438" i="1"/>
  <c r="D1438" i="1"/>
  <c r="C1438" i="1"/>
  <c r="D1437" i="1"/>
  <c r="C1437" i="1"/>
  <c r="D1436" i="1"/>
  <c r="H1436" i="1" s="1"/>
  <c r="C1436" i="1"/>
  <c r="D1435" i="1"/>
  <c r="G1435" i="1" s="1"/>
  <c r="C1435" i="1"/>
  <c r="H1434" i="1"/>
  <c r="G1434" i="1"/>
  <c r="D1434" i="1"/>
  <c r="C1434" i="1"/>
  <c r="G1433" i="1"/>
  <c r="D1433" i="1"/>
  <c r="C1433" i="1"/>
  <c r="H1433" i="1" s="1"/>
  <c r="H1432" i="1"/>
  <c r="G1432" i="1"/>
  <c r="D1432" i="1"/>
  <c r="C1432" i="1"/>
  <c r="H1430" i="1"/>
  <c r="G1430" i="1"/>
  <c r="D1430" i="1"/>
  <c r="C1430" i="1"/>
  <c r="G1429" i="1"/>
  <c r="D1429" i="1"/>
  <c r="C1429" i="1"/>
  <c r="H1429" i="1" s="1"/>
  <c r="H1428" i="1"/>
  <c r="G1428" i="1"/>
  <c r="D1428" i="1"/>
  <c r="C1428" i="1"/>
  <c r="G1427" i="1"/>
  <c r="D1427" i="1"/>
  <c r="C1427" i="1"/>
  <c r="H1427" i="1" s="1"/>
  <c r="D1426" i="1"/>
  <c r="H1426" i="1" s="1"/>
  <c r="C1426" i="1"/>
  <c r="G1425" i="1"/>
  <c r="D1425" i="1"/>
  <c r="C1425" i="1"/>
  <c r="H1425" i="1" s="1"/>
  <c r="H1424" i="1"/>
  <c r="D1424" i="1"/>
  <c r="G1424" i="1" s="1"/>
  <c r="C1424" i="1"/>
  <c r="D1423" i="1"/>
  <c r="C1423" i="1"/>
  <c r="H1423" i="1" s="1"/>
  <c r="H1422" i="1"/>
  <c r="G1422" i="1"/>
  <c r="D1422" i="1"/>
  <c r="C1422" i="1"/>
  <c r="D1421" i="1"/>
  <c r="C1421" i="1"/>
  <c r="H1420" i="1"/>
  <c r="G1420" i="1"/>
  <c r="D1420" i="1"/>
  <c r="C1420" i="1"/>
  <c r="G1419" i="1"/>
  <c r="D1419" i="1"/>
  <c r="C1419" i="1"/>
  <c r="H1419" i="1" s="1"/>
  <c r="H1418" i="1"/>
  <c r="G1418" i="1"/>
  <c r="D1418" i="1"/>
  <c r="C1418" i="1"/>
  <c r="G1417" i="1"/>
  <c r="D1417" i="1"/>
  <c r="C1417" i="1"/>
  <c r="H1417" i="1" s="1"/>
  <c r="H1416" i="1"/>
  <c r="G1416" i="1"/>
  <c r="D1416" i="1"/>
  <c r="C1416" i="1"/>
  <c r="D1415" i="1"/>
  <c r="C1415" i="1"/>
  <c r="H1415" i="1" s="1"/>
  <c r="H1414" i="1"/>
  <c r="G1414" i="1"/>
  <c r="D1414" i="1"/>
  <c r="C1414" i="1"/>
  <c r="G1413" i="1"/>
  <c r="D1413" i="1"/>
  <c r="C1413" i="1"/>
  <c r="H1413" i="1" s="1"/>
  <c r="H1412" i="1"/>
  <c r="G1412" i="1"/>
  <c r="D1412" i="1"/>
  <c r="C1412" i="1"/>
  <c r="G1411" i="1"/>
  <c r="D1411" i="1"/>
  <c r="C1411" i="1"/>
  <c r="H1411" i="1" s="1"/>
  <c r="H1410" i="1"/>
  <c r="G1410" i="1"/>
  <c r="D1410" i="1"/>
  <c r="C1410" i="1"/>
  <c r="G1409" i="1"/>
  <c r="D1409" i="1"/>
  <c r="C1409" i="1"/>
  <c r="H1409" i="1" s="1"/>
  <c r="H1408" i="1"/>
  <c r="G1408" i="1"/>
  <c r="D1408" i="1"/>
  <c r="C1408" i="1"/>
  <c r="D1407" i="1"/>
  <c r="C1407" i="1"/>
  <c r="H1407" i="1" s="1"/>
  <c r="H1406" i="1"/>
  <c r="G1406" i="1"/>
  <c r="D1406" i="1"/>
  <c r="C1406" i="1"/>
  <c r="D1405" i="1"/>
  <c r="C1405" i="1"/>
  <c r="D1404" i="1"/>
  <c r="H1404" i="1" s="1"/>
  <c r="C1404" i="1"/>
  <c r="D1403" i="1"/>
  <c r="G1403" i="1" s="1"/>
  <c r="C1403" i="1"/>
  <c r="H1403" i="1" s="1"/>
  <c r="C1402" i="1"/>
  <c r="C1401" i="1"/>
  <c r="D1400" i="1"/>
  <c r="C1400" i="1"/>
  <c r="D1399" i="1"/>
  <c r="C1399" i="1"/>
  <c r="H1399" i="1" s="1"/>
  <c r="H1398" i="1"/>
  <c r="G1398" i="1"/>
  <c r="D1398" i="1"/>
  <c r="C1398" i="1"/>
  <c r="G1397" i="1"/>
  <c r="D1397" i="1"/>
  <c r="C1397" i="1"/>
  <c r="H1397" i="1" s="1"/>
  <c r="D1396" i="1"/>
  <c r="H1396" i="1" s="1"/>
  <c r="C1396" i="1"/>
  <c r="G1395" i="1"/>
  <c r="D1395" i="1"/>
  <c r="C1395" i="1"/>
  <c r="H1395" i="1" s="1"/>
  <c r="H1394" i="1"/>
  <c r="D1394" i="1"/>
  <c r="G1394" i="1" s="1"/>
  <c r="C1394" i="1"/>
  <c r="D1393" i="1"/>
  <c r="C1393" i="1"/>
  <c r="H1393" i="1" s="1"/>
  <c r="D1392" i="1"/>
  <c r="C1392" i="1"/>
  <c r="H1392" i="1" s="1"/>
  <c r="D1391" i="1"/>
  <c r="C1391" i="1"/>
  <c r="H1391" i="1" s="1"/>
  <c r="D1390" i="1"/>
  <c r="C1390" i="1"/>
  <c r="D1389" i="1"/>
  <c r="C1389" i="1"/>
  <c r="D1388" i="1"/>
  <c r="C1388" i="1"/>
  <c r="D1387" i="1"/>
  <c r="C1387" i="1"/>
  <c r="H1387" i="1" s="1"/>
  <c r="D1386" i="1"/>
  <c r="C1386" i="1"/>
  <c r="H1386" i="1" s="1"/>
  <c r="G1385" i="1"/>
  <c r="D1385" i="1"/>
  <c r="C1385" i="1"/>
  <c r="H1385" i="1" s="1"/>
  <c r="D1384" i="1"/>
  <c r="C1384" i="1"/>
  <c r="H1384" i="1" s="1"/>
  <c r="D1383" i="1"/>
  <c r="C1383" i="1"/>
  <c r="H1383" i="1" s="1"/>
  <c r="H1382" i="1"/>
  <c r="G1382" i="1"/>
  <c r="D1382" i="1"/>
  <c r="C1382" i="1"/>
  <c r="G1381" i="1"/>
  <c r="D1381" i="1"/>
  <c r="C1381" i="1"/>
  <c r="H1381" i="1" s="1"/>
  <c r="H1380" i="1"/>
  <c r="G1380" i="1"/>
  <c r="D1380" i="1"/>
  <c r="C1380" i="1"/>
  <c r="G1379" i="1"/>
  <c r="D1379" i="1"/>
  <c r="C1379" i="1"/>
  <c r="H1379" i="1" s="1"/>
  <c r="H1378" i="1"/>
  <c r="G1378" i="1"/>
  <c r="D1378" i="1"/>
  <c r="C1378" i="1"/>
  <c r="D1377" i="1"/>
  <c r="C1377" i="1"/>
  <c r="H1377" i="1" s="1"/>
  <c r="H1376" i="1"/>
  <c r="G1376" i="1"/>
  <c r="D1376" i="1"/>
  <c r="C1376" i="1"/>
  <c r="D1375" i="1"/>
  <c r="C1375" i="1"/>
  <c r="H1375" i="1" s="1"/>
  <c r="H1374" i="1"/>
  <c r="G1374" i="1"/>
  <c r="D1374" i="1"/>
  <c r="C1374" i="1"/>
  <c r="D1373" i="1"/>
  <c r="C1373" i="1"/>
  <c r="H1372" i="1"/>
  <c r="G1372" i="1"/>
  <c r="D1372" i="1"/>
  <c r="C1372" i="1"/>
  <c r="G1371" i="1"/>
  <c r="D1371" i="1"/>
  <c r="C1371" i="1"/>
  <c r="H1371" i="1" s="1"/>
  <c r="H1370" i="1"/>
  <c r="G1370" i="1"/>
  <c r="D1370" i="1"/>
  <c r="C1370" i="1"/>
  <c r="G1369" i="1"/>
  <c r="D1369" i="1"/>
  <c r="C1369" i="1"/>
  <c r="H1369" i="1" s="1"/>
  <c r="D1368" i="1"/>
  <c r="C1368" i="1"/>
  <c r="H1368" i="1" s="1"/>
  <c r="D1367" i="1"/>
  <c r="C1367" i="1"/>
  <c r="H1367" i="1" s="1"/>
  <c r="H1366" i="1"/>
  <c r="G1366" i="1"/>
  <c r="D1366" i="1"/>
  <c r="C1366" i="1"/>
  <c r="G1365" i="1"/>
  <c r="D1365" i="1"/>
  <c r="C1365" i="1"/>
  <c r="H1365" i="1" s="1"/>
  <c r="H1364" i="1"/>
  <c r="G1364" i="1"/>
  <c r="D1364" i="1"/>
  <c r="C1364" i="1"/>
  <c r="G1363" i="1"/>
  <c r="D1363" i="1"/>
  <c r="C1363" i="1"/>
  <c r="H1363" i="1" s="1"/>
  <c r="H1362" i="1"/>
  <c r="G1362" i="1"/>
  <c r="D1362" i="1"/>
  <c r="C1362" i="1"/>
  <c r="G1361" i="1"/>
  <c r="D1361" i="1"/>
  <c r="C1361" i="1"/>
  <c r="H1361" i="1" s="1"/>
  <c r="H1360" i="1"/>
  <c r="G1360" i="1"/>
  <c r="D1360" i="1"/>
  <c r="C1360" i="1"/>
  <c r="D1359" i="1"/>
  <c r="C1359" i="1"/>
  <c r="H1359" i="1" s="1"/>
  <c r="H1358" i="1"/>
  <c r="G1358" i="1"/>
  <c r="D1358" i="1"/>
  <c r="C1358" i="1"/>
  <c r="D1357" i="1"/>
  <c r="C1357" i="1"/>
  <c r="H1356" i="1"/>
  <c r="G1356" i="1"/>
  <c r="D1356" i="1"/>
  <c r="C1356" i="1"/>
  <c r="G1355" i="1"/>
  <c r="D1355" i="1"/>
  <c r="C1355" i="1"/>
  <c r="H1355" i="1" s="1"/>
  <c r="H1354" i="1"/>
  <c r="G1354" i="1"/>
  <c r="D1354" i="1"/>
  <c r="C1354" i="1"/>
  <c r="G1353" i="1"/>
  <c r="D1353" i="1"/>
  <c r="C1353" i="1"/>
  <c r="H1353" i="1" s="1"/>
  <c r="H1352" i="1"/>
  <c r="G1352" i="1"/>
  <c r="D1352" i="1"/>
  <c r="C1352" i="1"/>
  <c r="D1351" i="1"/>
  <c r="C1351" i="1"/>
  <c r="H1351" i="1" s="1"/>
  <c r="H1350" i="1"/>
  <c r="G1350" i="1"/>
  <c r="D1350" i="1"/>
  <c r="C1350" i="1"/>
  <c r="G1349" i="1"/>
  <c r="D1349" i="1"/>
  <c r="C1349" i="1"/>
  <c r="H1349" i="1" s="1"/>
  <c r="H1348" i="1"/>
  <c r="G1348" i="1"/>
  <c r="D1348" i="1"/>
  <c r="C1348" i="1"/>
  <c r="G1347" i="1"/>
  <c r="D1347" i="1"/>
  <c r="C1347" i="1"/>
  <c r="H1347" i="1" s="1"/>
  <c r="H1346" i="1"/>
  <c r="D1346" i="1"/>
  <c r="G1346" i="1" s="1"/>
  <c r="C1346" i="1"/>
  <c r="D1345" i="1"/>
  <c r="C1345" i="1"/>
  <c r="H1345" i="1" s="1"/>
  <c r="H1344" i="1"/>
  <c r="G1344" i="1"/>
  <c r="D1344" i="1"/>
  <c r="C1344" i="1"/>
  <c r="D1343" i="1"/>
  <c r="C1343" i="1"/>
  <c r="H1343" i="1" s="1"/>
  <c r="H1342" i="1"/>
  <c r="G1342" i="1"/>
  <c r="D1342" i="1"/>
  <c r="C1342" i="1"/>
  <c r="D1341" i="1"/>
  <c r="C1341" i="1"/>
  <c r="D1340" i="1"/>
  <c r="H1340" i="1" s="1"/>
  <c r="C1340" i="1"/>
  <c r="D1339" i="1"/>
  <c r="G1339" i="1" s="1"/>
  <c r="C1339" i="1"/>
  <c r="H1338" i="1"/>
  <c r="G1338" i="1"/>
  <c r="D1338" i="1"/>
  <c r="C1338" i="1"/>
  <c r="G1337" i="1"/>
  <c r="D1337" i="1"/>
  <c r="C1337" i="1"/>
  <c r="H1337" i="1" s="1"/>
  <c r="H1336" i="1"/>
  <c r="G1336" i="1"/>
  <c r="D1336" i="1"/>
  <c r="C1336" i="1"/>
  <c r="D1335" i="1"/>
  <c r="C1335" i="1"/>
  <c r="H1335" i="1" s="1"/>
  <c r="H1334" i="1"/>
  <c r="G1334" i="1"/>
  <c r="D1334" i="1"/>
  <c r="C1334" i="1"/>
  <c r="G1333" i="1"/>
  <c r="D1333" i="1"/>
  <c r="C1333" i="1"/>
  <c r="H1333" i="1" s="1"/>
  <c r="H1332" i="1"/>
  <c r="G1332" i="1"/>
  <c r="D1332" i="1"/>
  <c r="C1332" i="1"/>
  <c r="G1331" i="1"/>
  <c r="D1331" i="1"/>
  <c r="C1331" i="1"/>
  <c r="H1331" i="1" s="1"/>
  <c r="H1330" i="1"/>
  <c r="G1330" i="1"/>
  <c r="D1330" i="1"/>
  <c r="C1330" i="1"/>
  <c r="D1329" i="1"/>
  <c r="C1329" i="1"/>
  <c r="H1329" i="1" s="1"/>
  <c r="H1328" i="1"/>
  <c r="G1328" i="1"/>
  <c r="D1328" i="1"/>
  <c r="C1328" i="1"/>
  <c r="D1327" i="1"/>
  <c r="C1327" i="1"/>
  <c r="H1327" i="1" s="1"/>
  <c r="H1326" i="1"/>
  <c r="G1326" i="1"/>
  <c r="D1326" i="1"/>
  <c r="C1326" i="1"/>
  <c r="D1325" i="1"/>
  <c r="C1325" i="1"/>
  <c r="H1324" i="1"/>
  <c r="G1324" i="1"/>
  <c r="D1324" i="1"/>
  <c r="C1324" i="1"/>
  <c r="G1323" i="1"/>
  <c r="D1323" i="1"/>
  <c r="C1323" i="1"/>
  <c r="H1323" i="1" s="1"/>
  <c r="H1322" i="1"/>
  <c r="G1322" i="1"/>
  <c r="D1322" i="1"/>
  <c r="C1322" i="1"/>
  <c r="G1321" i="1"/>
  <c r="D1321" i="1"/>
  <c r="C1321" i="1"/>
  <c r="H1321" i="1" s="1"/>
  <c r="H1320" i="1"/>
  <c r="G1320" i="1"/>
  <c r="D1320" i="1"/>
  <c r="C1320" i="1"/>
  <c r="D1319" i="1"/>
  <c r="C1319" i="1"/>
  <c r="H1319" i="1" s="1"/>
  <c r="H1318" i="1"/>
  <c r="G1318" i="1"/>
  <c r="D1318" i="1"/>
  <c r="C1318" i="1"/>
  <c r="G1317" i="1"/>
  <c r="D1317" i="1"/>
  <c r="C1317" i="1"/>
  <c r="H1317" i="1" s="1"/>
  <c r="H1316" i="1"/>
  <c r="G1316" i="1"/>
  <c r="D1316" i="1"/>
  <c r="C1316" i="1"/>
  <c r="G1315" i="1"/>
  <c r="D1315" i="1"/>
  <c r="C1315" i="1"/>
  <c r="H1315" i="1" s="1"/>
  <c r="H1314" i="1"/>
  <c r="G1314" i="1"/>
  <c r="D1314" i="1"/>
  <c r="C1314" i="1"/>
  <c r="D1313" i="1"/>
  <c r="C1313" i="1"/>
  <c r="H1312" i="1"/>
  <c r="D1312" i="1"/>
  <c r="G1312" i="1" s="1"/>
  <c r="C1312" i="1"/>
  <c r="D1311" i="1"/>
  <c r="C1311" i="1"/>
  <c r="H1311" i="1" s="1"/>
  <c r="H1310" i="1"/>
  <c r="G1310" i="1"/>
  <c r="D1310" i="1"/>
  <c r="C1310" i="1"/>
  <c r="D1309" i="1"/>
  <c r="C1309" i="1"/>
  <c r="H1308" i="1"/>
  <c r="G1308" i="1"/>
  <c r="D1308" i="1"/>
  <c r="C1308" i="1"/>
  <c r="D1307" i="1"/>
  <c r="C1307" i="1"/>
  <c r="D1306" i="1"/>
  <c r="H1306" i="1" s="1"/>
  <c r="C1306" i="1"/>
  <c r="D1305" i="1"/>
  <c r="G1305" i="1" s="1"/>
  <c r="C1305" i="1"/>
  <c r="H1304" i="1"/>
  <c r="G1304" i="1"/>
  <c r="D1304" i="1"/>
  <c r="C1304" i="1"/>
  <c r="D1303" i="1"/>
  <c r="C1303" i="1"/>
  <c r="H1303" i="1" s="1"/>
  <c r="D1302" i="1"/>
  <c r="H1302" i="1" s="1"/>
  <c r="C1302" i="1"/>
  <c r="D1301" i="1"/>
  <c r="G1301" i="1" s="1"/>
  <c r="C1301" i="1"/>
  <c r="H1300" i="1"/>
  <c r="D1300" i="1"/>
  <c r="G1300" i="1" s="1"/>
  <c r="C1300" i="1"/>
  <c r="G1299" i="1"/>
  <c r="D1299" i="1"/>
  <c r="C1299" i="1"/>
  <c r="H1299" i="1" s="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1" i="1" s="1"/>
  <c r="D1290" i="1"/>
  <c r="C1290" i="1"/>
  <c r="D1289" i="1"/>
  <c r="C1289" i="1"/>
  <c r="H1289" i="1" s="1"/>
  <c r="H1288" i="1"/>
  <c r="G1288" i="1"/>
  <c r="D1288" i="1"/>
  <c r="C1288" i="1"/>
  <c r="D1287" i="1"/>
  <c r="C1287" i="1"/>
  <c r="H1287" i="1" s="1"/>
  <c r="H1286" i="1"/>
  <c r="G1286" i="1"/>
  <c r="D1286" i="1"/>
  <c r="C1286" i="1"/>
  <c r="G1285" i="1"/>
  <c r="D1285" i="1"/>
  <c r="C1285" i="1"/>
  <c r="H1285" i="1" s="1"/>
  <c r="D1284" i="1"/>
  <c r="H1284" i="1" s="1"/>
  <c r="C1284" i="1"/>
  <c r="G1283" i="1"/>
  <c r="D1283" i="1"/>
  <c r="C1283" i="1"/>
  <c r="H1283" i="1" s="1"/>
  <c r="H1282" i="1"/>
  <c r="G1282" i="1"/>
  <c r="D1282" i="1"/>
  <c r="C1282" i="1"/>
  <c r="D1281" i="1"/>
  <c r="G1281" i="1" s="1"/>
  <c r="C1281" i="1"/>
  <c r="H1280" i="1"/>
  <c r="G1280" i="1"/>
  <c r="D1280" i="1"/>
  <c r="C1280" i="1"/>
  <c r="D1279" i="1"/>
  <c r="C1279" i="1"/>
  <c r="C1278" i="1"/>
  <c r="D1277" i="1"/>
  <c r="C1277" i="1"/>
  <c r="H1276" i="1"/>
  <c r="G1276" i="1"/>
  <c r="D1276" i="1"/>
  <c r="C1276" i="1"/>
  <c r="D1275" i="1"/>
  <c r="G1275" i="1" s="1"/>
  <c r="C1275" i="1"/>
  <c r="H1274" i="1"/>
  <c r="G1274" i="1"/>
  <c r="D1274" i="1"/>
  <c r="C1274" i="1"/>
  <c r="D1273" i="1"/>
  <c r="C1273" i="1"/>
  <c r="H1273" i="1" s="1"/>
  <c r="H1272" i="1"/>
  <c r="G1272" i="1"/>
  <c r="D1272" i="1"/>
  <c r="C1272" i="1"/>
  <c r="D1271" i="1"/>
  <c r="C1271" i="1"/>
  <c r="H1271" i="1" s="1"/>
  <c r="H1270" i="1"/>
  <c r="G1270" i="1"/>
  <c r="D1270" i="1"/>
  <c r="C1270" i="1"/>
  <c r="G1269" i="1"/>
  <c r="D1269" i="1"/>
  <c r="C1269" i="1"/>
  <c r="H1269" i="1" s="1"/>
  <c r="D1268" i="1"/>
  <c r="H1268" i="1" s="1"/>
  <c r="C1268" i="1"/>
  <c r="D1267" i="1"/>
  <c r="G1267" i="1" s="1"/>
  <c r="C1267" i="1"/>
  <c r="D1266" i="1"/>
  <c r="H1266" i="1" s="1"/>
  <c r="C1266" i="1"/>
  <c r="G1265" i="1"/>
  <c r="D1265" i="1"/>
  <c r="C1265" i="1"/>
  <c r="D1264" i="1"/>
  <c r="H1264" i="1" s="1"/>
  <c r="C1264" i="1"/>
  <c r="D1263" i="1"/>
  <c r="C1263" i="1"/>
  <c r="D1262" i="1"/>
  <c r="H1262" i="1" s="1"/>
  <c r="C1262" i="1"/>
  <c r="D1261" i="1"/>
  <c r="C1261" i="1"/>
  <c r="D1260" i="1"/>
  <c r="H1260" i="1" s="1"/>
  <c r="C1260" i="1"/>
  <c r="C1259" i="1"/>
  <c r="H1258" i="1"/>
  <c r="G1258" i="1"/>
  <c r="D1258" i="1"/>
  <c r="C1258" i="1"/>
  <c r="D1257" i="1"/>
  <c r="C1257" i="1"/>
  <c r="C1256" i="1"/>
  <c r="H1254" i="1"/>
  <c r="G1254" i="1"/>
  <c r="D1254" i="1"/>
  <c r="C1254" i="1"/>
  <c r="G1253" i="1"/>
  <c r="D1253" i="1"/>
  <c r="C1253" i="1"/>
  <c r="H1253" i="1" s="1"/>
  <c r="H1252" i="1"/>
  <c r="G1252" i="1"/>
  <c r="D1252" i="1"/>
  <c r="C1252" i="1"/>
  <c r="D1251" i="1"/>
  <c r="C1251" i="1"/>
  <c r="H1250" i="1"/>
  <c r="G1250" i="1"/>
  <c r="D1250" i="1"/>
  <c r="C1250" i="1"/>
  <c r="D1249" i="1"/>
  <c r="C1249" i="1"/>
  <c r="H1249" i="1" s="1"/>
  <c r="H1248" i="1"/>
  <c r="G1248" i="1"/>
  <c r="D1248" i="1"/>
  <c r="C1248" i="1"/>
  <c r="D1247" i="1"/>
  <c r="C1247" i="1"/>
  <c r="H1246" i="1"/>
  <c r="G1246" i="1"/>
  <c r="D1246" i="1"/>
  <c r="C1246" i="1"/>
  <c r="G1245" i="1"/>
  <c r="D1245" i="1"/>
  <c r="C1245" i="1"/>
  <c r="H1245" i="1" s="1"/>
  <c r="H1244" i="1"/>
  <c r="G1244" i="1"/>
  <c r="D1244" i="1"/>
  <c r="C1244" i="1"/>
  <c r="D1243" i="1"/>
  <c r="C1243" i="1"/>
  <c r="H1243" i="1" s="1"/>
  <c r="D1242" i="1"/>
  <c r="C1242" i="1"/>
  <c r="H1242" i="1" s="1"/>
  <c r="D1241" i="1"/>
  <c r="C1241" i="1"/>
  <c r="H1241" i="1" s="1"/>
  <c r="D1240" i="1"/>
  <c r="C1240" i="1"/>
  <c r="H1240" i="1" s="1"/>
  <c r="G1239" i="1"/>
  <c r="D1239" i="1"/>
  <c r="C1239" i="1"/>
  <c r="H1239" i="1" s="1"/>
  <c r="D1238" i="1"/>
  <c r="C1238" i="1"/>
  <c r="G1237" i="1"/>
  <c r="D1237" i="1"/>
  <c r="C1237" i="1"/>
  <c r="H1237" i="1" s="1"/>
  <c r="H1236" i="1"/>
  <c r="G1236" i="1"/>
  <c r="D1236" i="1"/>
  <c r="C1236" i="1"/>
  <c r="D1235" i="1"/>
  <c r="C1235" i="1"/>
  <c r="H1235" i="1" s="1"/>
  <c r="D1234" i="1"/>
  <c r="C1234" i="1"/>
  <c r="G1234" i="1" s="1"/>
  <c r="D1233" i="1"/>
  <c r="C1233" i="1"/>
  <c r="H1233" i="1" s="1"/>
  <c r="H1232" i="1"/>
  <c r="D1232" i="1"/>
  <c r="C1232" i="1"/>
  <c r="G1232" i="1" s="1"/>
  <c r="D1231" i="1"/>
  <c r="C1231" i="1"/>
  <c r="H1230" i="1"/>
  <c r="G1230" i="1"/>
  <c r="D1230" i="1"/>
  <c r="C1230" i="1"/>
  <c r="G1229" i="1"/>
  <c r="D1229" i="1"/>
  <c r="C1229" i="1"/>
  <c r="H1229" i="1" s="1"/>
  <c r="H1228" i="1"/>
  <c r="G1228" i="1"/>
  <c r="D1228" i="1"/>
  <c r="C1228" i="1"/>
  <c r="D1227" i="1"/>
  <c r="C1227" i="1"/>
  <c r="H1227" i="1" s="1"/>
  <c r="D1226" i="1"/>
  <c r="C1226" i="1"/>
  <c r="D1225" i="1"/>
  <c r="C1225" i="1"/>
  <c r="H1225" i="1" s="1"/>
  <c r="D1224" i="1"/>
  <c r="C1224" i="1"/>
  <c r="D1223" i="1"/>
  <c r="G1223" i="1" s="1"/>
  <c r="C1223" i="1"/>
  <c r="D1222" i="1"/>
  <c r="C1222" i="1"/>
  <c r="G1221" i="1"/>
  <c r="D1221" i="1"/>
  <c r="C1221" i="1"/>
  <c r="H1221" i="1" s="1"/>
  <c r="H1220" i="1"/>
  <c r="G1220" i="1"/>
  <c r="D1220" i="1"/>
  <c r="C1220" i="1"/>
  <c r="G1219" i="1"/>
  <c r="D1219" i="1"/>
  <c r="C1219" i="1"/>
  <c r="H1219" i="1" s="1"/>
  <c r="D1218" i="1"/>
  <c r="C1218" i="1"/>
  <c r="G1218" i="1" s="1"/>
  <c r="D1217" i="1"/>
  <c r="C1217" i="1"/>
  <c r="H1217" i="1" s="1"/>
  <c r="H1216" i="1"/>
  <c r="D1216" i="1"/>
  <c r="C1216" i="1"/>
  <c r="G1216" i="1" s="1"/>
  <c r="D1215" i="1"/>
  <c r="C1215" i="1"/>
  <c r="H1214" i="1"/>
  <c r="G1214" i="1"/>
  <c r="D1214" i="1"/>
  <c r="C1214" i="1"/>
  <c r="G1213" i="1"/>
  <c r="D1213" i="1"/>
  <c r="C1213" i="1"/>
  <c r="H1213" i="1" s="1"/>
  <c r="H1212" i="1"/>
  <c r="G1212" i="1"/>
  <c r="D1212" i="1"/>
  <c r="C1212" i="1"/>
  <c r="D1211" i="1"/>
  <c r="C1211" i="1"/>
  <c r="H1211" i="1" s="1"/>
  <c r="D1210" i="1"/>
  <c r="C1210" i="1"/>
  <c r="H1210" i="1" s="1"/>
  <c r="D1209" i="1"/>
  <c r="C1209" i="1"/>
  <c r="H1209" i="1" s="1"/>
  <c r="D1208" i="1"/>
  <c r="C1208" i="1"/>
  <c r="H1208" i="1" s="1"/>
  <c r="D1207" i="1"/>
  <c r="D1206" i="1"/>
  <c r="C1206" i="1"/>
  <c r="G1205" i="1"/>
  <c r="D1205" i="1"/>
  <c r="C1205" i="1"/>
  <c r="H1205" i="1" s="1"/>
  <c r="H1204" i="1"/>
  <c r="G1204" i="1"/>
  <c r="D1204" i="1"/>
  <c r="C1204" i="1"/>
  <c r="D1203" i="1"/>
  <c r="C1203" i="1"/>
  <c r="H1203" i="1" s="1"/>
  <c r="D1202" i="1"/>
  <c r="C1202" i="1"/>
  <c r="G1202" i="1" s="1"/>
  <c r="D1201" i="1"/>
  <c r="C1201" i="1"/>
  <c r="H1201" i="1" s="1"/>
  <c r="D1200" i="1"/>
  <c r="H1200" i="1" s="1"/>
  <c r="C1200" i="1"/>
  <c r="D1199" i="1"/>
  <c r="C1199" i="1"/>
  <c r="D1198" i="1"/>
  <c r="H1198" i="1" s="1"/>
  <c r="C1198" i="1"/>
  <c r="D1197" i="1"/>
  <c r="C1197" i="1"/>
  <c r="H1196" i="1"/>
  <c r="G1196" i="1"/>
  <c r="D1196" i="1"/>
  <c r="C1196" i="1"/>
  <c r="D1195" i="1"/>
  <c r="C1195" i="1"/>
  <c r="D1194" i="1"/>
  <c r="H1194" i="1" s="1"/>
  <c r="C1194" i="1"/>
  <c r="D1193" i="1"/>
  <c r="C1193" i="1"/>
  <c r="H1192" i="1"/>
  <c r="G1192" i="1"/>
  <c r="D1192" i="1"/>
  <c r="C1192" i="1"/>
  <c r="D1191" i="1"/>
  <c r="C1191" i="1"/>
  <c r="D1190" i="1"/>
  <c r="H1190" i="1" s="1"/>
  <c r="C1190" i="1"/>
  <c r="D1189" i="1"/>
  <c r="C1189" i="1"/>
  <c r="D1188" i="1"/>
  <c r="H1188" i="1" s="1"/>
  <c r="C1188" i="1"/>
  <c r="D1187" i="1"/>
  <c r="C1187" i="1"/>
  <c r="H1186" i="1"/>
  <c r="G1186" i="1"/>
  <c r="D1186" i="1"/>
  <c r="C1186" i="1"/>
  <c r="C1185" i="1"/>
  <c r="H1184" i="1"/>
  <c r="D1184" i="1"/>
  <c r="G1184" i="1" s="1"/>
  <c r="C1184" i="1"/>
  <c r="D1183" i="1"/>
  <c r="C1183"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D1170" i="1"/>
  <c r="H1170" i="1" s="1"/>
  <c r="C1170" i="1"/>
  <c r="D1169" i="1"/>
  <c r="C1169" i="1"/>
  <c r="H1168" i="1"/>
  <c r="G1168" i="1"/>
  <c r="D1168" i="1"/>
  <c r="C1168" i="1"/>
  <c r="D1167" i="1"/>
  <c r="C1167" i="1"/>
  <c r="H1166" i="1"/>
  <c r="G1166" i="1"/>
  <c r="D1166" i="1"/>
  <c r="C1166" i="1"/>
  <c r="D1165" i="1"/>
  <c r="C1165" i="1"/>
  <c r="D1164" i="1"/>
  <c r="H1164" i="1" s="1"/>
  <c r="C1164" i="1"/>
  <c r="D1163" i="1"/>
  <c r="C1163" i="1"/>
  <c r="H1162" i="1"/>
  <c r="G1162" i="1"/>
  <c r="D1162" i="1"/>
  <c r="C1162" i="1"/>
  <c r="D1161" i="1"/>
  <c r="C1161" i="1"/>
  <c r="H1160" i="1"/>
  <c r="G1160" i="1"/>
  <c r="D1160" i="1"/>
  <c r="C1160" i="1"/>
  <c r="D1159" i="1"/>
  <c r="C1159" i="1"/>
  <c r="D1158" i="1"/>
  <c r="H1158" i="1" s="1"/>
  <c r="C1158" i="1"/>
  <c r="D1157" i="1"/>
  <c r="C1157" i="1"/>
  <c r="H1156" i="1"/>
  <c r="G1156" i="1"/>
  <c r="D1156" i="1"/>
  <c r="C1156" i="1"/>
  <c r="D1155" i="1"/>
  <c r="C1155" i="1"/>
  <c r="H1154" i="1"/>
  <c r="G1154" i="1"/>
  <c r="D1154" i="1"/>
  <c r="C1154" i="1"/>
  <c r="D1153" i="1"/>
  <c r="C1153"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D1140" i="1"/>
  <c r="H1140" i="1" s="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H1124" i="1"/>
  <c r="G1124" i="1"/>
  <c r="D1124" i="1"/>
  <c r="C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D1094" i="1"/>
  <c r="D1093" i="1"/>
  <c r="D1092" i="1"/>
  <c r="H1092" i="1" s="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D1078" i="1"/>
  <c r="G1078" i="1" s="1"/>
  <c r="C1078" i="1"/>
  <c r="D1077" i="1"/>
  <c r="C1077" i="1"/>
  <c r="D1076" i="1"/>
  <c r="H1076" i="1" s="1"/>
  <c r="C1076"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D1062" i="1"/>
  <c r="H1062" i="1" s="1"/>
  <c r="C1062" i="1"/>
  <c r="D1061" i="1"/>
  <c r="C1061" i="1"/>
  <c r="D1060" i="1"/>
  <c r="H1060" i="1" s="1"/>
  <c r="C1060" i="1"/>
  <c r="D1059" i="1"/>
  <c r="C1059" i="1"/>
  <c r="H1058" i="1"/>
  <c r="G1058" i="1"/>
  <c r="D1058" i="1"/>
  <c r="C1058" i="1"/>
  <c r="C1057" i="1"/>
  <c r="H1056" i="1"/>
  <c r="G1056" i="1"/>
  <c r="D1056" i="1"/>
  <c r="C1056" i="1"/>
  <c r="D1055" i="1"/>
  <c r="C1055" i="1"/>
  <c r="H1054" i="1"/>
  <c r="G1054" i="1"/>
  <c r="D1054" i="1"/>
  <c r="C1054" i="1"/>
  <c r="D1053" i="1"/>
  <c r="C1053" i="1"/>
  <c r="H1052" i="1"/>
  <c r="D1052" i="1"/>
  <c r="G1052" i="1" s="1"/>
  <c r="C1052" i="1"/>
  <c r="D1051" i="1"/>
  <c r="C1051" i="1"/>
  <c r="C1050" i="1"/>
  <c r="D1049" i="1"/>
  <c r="C1049" i="1"/>
  <c r="H1048" i="1"/>
  <c r="G1048" i="1"/>
  <c r="D1048" i="1"/>
  <c r="C1048" i="1"/>
  <c r="D1047" i="1"/>
  <c r="C1047" i="1"/>
  <c r="D1046" i="1"/>
  <c r="H1046" i="1" s="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D1034" i="1"/>
  <c r="H1034" i="1" s="1"/>
  <c r="C1034" i="1"/>
  <c r="D1033" i="1"/>
  <c r="C1033" i="1"/>
  <c r="H1032" i="1"/>
  <c r="G1032" i="1"/>
  <c r="D1032" i="1"/>
  <c r="C1032" i="1"/>
  <c r="D1031" i="1"/>
  <c r="C1031" i="1"/>
  <c r="D1030" i="1"/>
  <c r="H1030" i="1" s="1"/>
  <c r="C1030" i="1"/>
  <c r="D1029" i="1"/>
  <c r="C1029" i="1"/>
  <c r="D1028" i="1"/>
  <c r="H1028" i="1" s="1"/>
  <c r="C1028" i="1"/>
  <c r="D1027" i="1"/>
  <c r="C1027" i="1"/>
  <c r="D1026" i="1"/>
  <c r="H1026" i="1" s="1"/>
  <c r="C1026" i="1"/>
  <c r="D1025" i="1"/>
  <c r="C1025" i="1"/>
  <c r="D1024" i="1"/>
  <c r="G1024" i="1" s="1"/>
  <c r="C1024" i="1"/>
  <c r="D1023" i="1"/>
  <c r="C1023" i="1"/>
  <c r="G1022" i="1"/>
  <c r="D1022" i="1"/>
  <c r="H1022" i="1" s="1"/>
  <c r="C1022" i="1"/>
  <c r="D1021" i="1"/>
  <c r="C1021" i="1"/>
  <c r="G1020" i="1"/>
  <c r="D1020" i="1"/>
  <c r="H1020" i="1" s="1"/>
  <c r="C1020" i="1"/>
  <c r="D1019" i="1"/>
  <c r="C1019" i="1"/>
  <c r="D1018" i="1"/>
  <c r="H1018" i="1" s="1"/>
  <c r="C1018" i="1"/>
  <c r="C1017" i="1"/>
  <c r="D1016" i="1"/>
  <c r="H1016" i="1" s="1"/>
  <c r="C1016" i="1"/>
  <c r="D1015" i="1"/>
  <c r="C1015" i="1"/>
  <c r="G1014" i="1"/>
  <c r="D1014" i="1"/>
  <c r="H1014" i="1" s="1"/>
  <c r="C1014"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D988" i="1"/>
  <c r="H988" i="1" s="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G917" i="1"/>
  <c r="D917" i="1"/>
  <c r="C917" i="1"/>
  <c r="H917" i="1" s="1"/>
  <c r="H916" i="1"/>
  <c r="G916" i="1"/>
  <c r="D916" i="1"/>
  <c r="C916" i="1"/>
  <c r="D915" i="1"/>
  <c r="C915" i="1"/>
  <c r="H914" i="1"/>
  <c r="G914" i="1"/>
  <c r="D914" i="1"/>
  <c r="C914" i="1"/>
  <c r="D913" i="1"/>
  <c r="C913" i="1"/>
  <c r="H913" i="1" s="1"/>
  <c r="H912" i="1"/>
  <c r="G912" i="1"/>
  <c r="D912" i="1"/>
  <c r="C912" i="1"/>
  <c r="G911" i="1"/>
  <c r="D911" i="1"/>
  <c r="C911" i="1"/>
  <c r="H911" i="1" s="1"/>
  <c r="H910" i="1"/>
  <c r="G910" i="1"/>
  <c r="D910" i="1"/>
  <c r="C910" i="1"/>
  <c r="G909" i="1"/>
  <c r="D909" i="1"/>
  <c r="C909" i="1"/>
  <c r="H909" i="1" s="1"/>
  <c r="H908" i="1"/>
  <c r="G908" i="1"/>
  <c r="D908" i="1"/>
  <c r="C908" i="1"/>
  <c r="G907" i="1"/>
  <c r="D907" i="1"/>
  <c r="C907" i="1"/>
  <c r="H907" i="1" s="1"/>
  <c r="H906" i="1"/>
  <c r="G906" i="1"/>
  <c r="D906" i="1"/>
  <c r="C906" i="1"/>
  <c r="D905" i="1"/>
  <c r="G905" i="1" s="1"/>
  <c r="C905" i="1"/>
  <c r="H904" i="1"/>
  <c r="G904" i="1"/>
  <c r="D904" i="1"/>
  <c r="C904" i="1"/>
  <c r="G903" i="1"/>
  <c r="D903" i="1"/>
  <c r="C903" i="1"/>
  <c r="H903" i="1" s="1"/>
  <c r="H902" i="1"/>
  <c r="G902" i="1"/>
  <c r="D902" i="1"/>
  <c r="C902" i="1"/>
  <c r="G901" i="1"/>
  <c r="D901" i="1"/>
  <c r="C901" i="1"/>
  <c r="H901" i="1" s="1"/>
  <c r="H900" i="1"/>
  <c r="G900" i="1"/>
  <c r="D900" i="1"/>
  <c r="C900" i="1"/>
  <c r="D899" i="1"/>
  <c r="C899" i="1"/>
  <c r="H898" i="1"/>
  <c r="G898" i="1"/>
  <c r="D898" i="1"/>
  <c r="C898" i="1"/>
  <c r="D897" i="1"/>
  <c r="C897" i="1"/>
  <c r="H896" i="1"/>
  <c r="G896" i="1"/>
  <c r="D896" i="1"/>
  <c r="C896" i="1"/>
  <c r="G895" i="1"/>
  <c r="D895" i="1"/>
  <c r="C895" i="1"/>
  <c r="H895" i="1" s="1"/>
  <c r="H894" i="1"/>
  <c r="G894" i="1"/>
  <c r="D894" i="1"/>
  <c r="C894" i="1"/>
  <c r="G893" i="1"/>
  <c r="D893" i="1"/>
  <c r="C893" i="1"/>
  <c r="H893" i="1" s="1"/>
  <c r="H892" i="1"/>
  <c r="G892" i="1"/>
  <c r="D892" i="1"/>
  <c r="C892" i="1"/>
  <c r="G891" i="1"/>
  <c r="D891" i="1"/>
  <c r="C891" i="1"/>
  <c r="H891" i="1" s="1"/>
  <c r="H890" i="1"/>
  <c r="G890" i="1"/>
  <c r="D890" i="1"/>
  <c r="C890" i="1"/>
  <c r="G889" i="1"/>
  <c r="D889" i="1"/>
  <c r="C889" i="1"/>
  <c r="H889" i="1" s="1"/>
  <c r="H888" i="1"/>
  <c r="G888" i="1"/>
  <c r="D888" i="1"/>
  <c r="C888" i="1"/>
  <c r="G887" i="1"/>
  <c r="D887" i="1"/>
  <c r="C887" i="1"/>
  <c r="H887" i="1" s="1"/>
  <c r="H886" i="1"/>
  <c r="G886" i="1"/>
  <c r="D886" i="1"/>
  <c r="C886" i="1"/>
  <c r="G885" i="1"/>
  <c r="D885" i="1"/>
  <c r="C885" i="1"/>
  <c r="H885" i="1" s="1"/>
  <c r="H884" i="1"/>
  <c r="G884" i="1"/>
  <c r="D884" i="1"/>
  <c r="C884" i="1"/>
  <c r="D883" i="1"/>
  <c r="C883" i="1"/>
  <c r="H882" i="1"/>
  <c r="G882" i="1"/>
  <c r="D882" i="1"/>
  <c r="C882" i="1"/>
  <c r="D881" i="1"/>
  <c r="C881" i="1"/>
  <c r="H880" i="1"/>
  <c r="G880" i="1"/>
  <c r="D880" i="1"/>
  <c r="C880" i="1"/>
  <c r="D879" i="1"/>
  <c r="C879" i="1"/>
  <c r="H879" i="1" s="1"/>
  <c r="H878" i="1"/>
  <c r="G878" i="1"/>
  <c r="D878" i="1"/>
  <c r="C878" i="1"/>
  <c r="G877" i="1"/>
  <c r="D877" i="1"/>
  <c r="C877" i="1"/>
  <c r="H877" i="1" s="1"/>
  <c r="H876" i="1"/>
  <c r="G876" i="1"/>
  <c r="D876" i="1"/>
  <c r="C876" i="1"/>
  <c r="G875" i="1"/>
  <c r="D875" i="1"/>
  <c r="C875" i="1"/>
  <c r="H875" i="1" s="1"/>
  <c r="H874" i="1"/>
  <c r="G874" i="1"/>
  <c r="D874" i="1"/>
  <c r="C874" i="1"/>
  <c r="G873" i="1"/>
  <c r="D873" i="1"/>
  <c r="C873" i="1"/>
  <c r="H873" i="1" s="1"/>
  <c r="H872" i="1"/>
  <c r="G872" i="1"/>
  <c r="D872" i="1"/>
  <c r="C872" i="1"/>
  <c r="G871" i="1"/>
  <c r="D871" i="1"/>
  <c r="C871" i="1"/>
  <c r="H871" i="1" s="1"/>
  <c r="H870" i="1"/>
  <c r="G870" i="1"/>
  <c r="D870" i="1"/>
  <c r="C870" i="1"/>
  <c r="G869" i="1"/>
  <c r="D869" i="1"/>
  <c r="C869" i="1"/>
  <c r="H869" i="1" s="1"/>
  <c r="H868" i="1"/>
  <c r="G868" i="1"/>
  <c r="D868" i="1"/>
  <c r="C868" i="1"/>
  <c r="D867" i="1"/>
  <c r="C867" i="1"/>
  <c r="H866" i="1"/>
  <c r="G866" i="1"/>
  <c r="D866" i="1"/>
  <c r="C866" i="1"/>
  <c r="D865" i="1"/>
  <c r="C865" i="1"/>
  <c r="H864" i="1"/>
  <c r="G864" i="1"/>
  <c r="D864" i="1"/>
  <c r="C864" i="1"/>
  <c r="D863" i="1"/>
  <c r="C863" i="1"/>
  <c r="H863" i="1" s="1"/>
  <c r="H862" i="1"/>
  <c r="G862" i="1"/>
  <c r="D862" i="1"/>
  <c r="C862" i="1"/>
  <c r="G861" i="1"/>
  <c r="D861" i="1"/>
  <c r="C861" i="1"/>
  <c r="H861" i="1" s="1"/>
  <c r="H860" i="1"/>
  <c r="G860" i="1"/>
  <c r="D860" i="1"/>
  <c r="C860" i="1"/>
  <c r="G859" i="1"/>
  <c r="D859" i="1"/>
  <c r="C859" i="1"/>
  <c r="H859" i="1" s="1"/>
  <c r="H858" i="1"/>
  <c r="G858" i="1"/>
  <c r="D858" i="1"/>
  <c r="C858" i="1"/>
  <c r="G857" i="1"/>
  <c r="D857" i="1"/>
  <c r="C857" i="1"/>
  <c r="H857" i="1" s="1"/>
  <c r="H856" i="1"/>
  <c r="G856" i="1"/>
  <c r="D856" i="1"/>
  <c r="C856" i="1"/>
  <c r="G855" i="1"/>
  <c r="D855" i="1"/>
  <c r="C855" i="1"/>
  <c r="H855" i="1" s="1"/>
  <c r="H854" i="1"/>
  <c r="G854" i="1"/>
  <c r="D854" i="1"/>
  <c r="C854" i="1"/>
  <c r="G853" i="1"/>
  <c r="D853" i="1"/>
  <c r="C853" i="1"/>
  <c r="H853" i="1" s="1"/>
  <c r="H852" i="1"/>
  <c r="G852" i="1"/>
  <c r="D852" i="1"/>
  <c r="C852" i="1"/>
  <c r="D851" i="1"/>
  <c r="C851" i="1"/>
  <c r="H850" i="1"/>
  <c r="G850" i="1"/>
  <c r="D850" i="1"/>
  <c r="C850" i="1"/>
  <c r="D849" i="1"/>
  <c r="C849" i="1"/>
  <c r="D848" i="1"/>
  <c r="H848" i="1" s="1"/>
  <c r="C848" i="1"/>
  <c r="D847" i="1"/>
  <c r="C847" i="1"/>
  <c r="H847" i="1" s="1"/>
  <c r="H846" i="1"/>
  <c r="G846" i="1"/>
  <c r="D846" i="1"/>
  <c r="C846" i="1"/>
  <c r="G845" i="1"/>
  <c r="D845" i="1"/>
  <c r="C845" i="1"/>
  <c r="H845" i="1" s="1"/>
  <c r="D844" i="1"/>
  <c r="H844" i="1" s="1"/>
  <c r="C844" i="1"/>
  <c r="D843" i="1"/>
  <c r="G843" i="1" s="1"/>
  <c r="C843" i="1"/>
  <c r="H842" i="1"/>
  <c r="G842" i="1"/>
  <c r="D842" i="1"/>
  <c r="C842" i="1"/>
  <c r="D841" i="1"/>
  <c r="G841" i="1" s="1"/>
  <c r="C841" i="1"/>
  <c r="H841" i="1" s="1"/>
  <c r="H840" i="1"/>
  <c r="G840" i="1"/>
  <c r="D840" i="1"/>
  <c r="C840" i="1"/>
  <c r="G839" i="1"/>
  <c r="D839" i="1"/>
  <c r="C839" i="1"/>
  <c r="H839" i="1" s="1"/>
  <c r="H838" i="1"/>
  <c r="G838" i="1"/>
  <c r="D838" i="1"/>
  <c r="C838" i="1"/>
  <c r="G837" i="1"/>
  <c r="D837" i="1"/>
  <c r="C837" i="1"/>
  <c r="H837" i="1" s="1"/>
  <c r="H836" i="1"/>
  <c r="G836" i="1"/>
  <c r="D836" i="1"/>
  <c r="C836" i="1"/>
  <c r="D835" i="1"/>
  <c r="C835" i="1"/>
  <c r="H834" i="1"/>
  <c r="G834" i="1"/>
  <c r="D834" i="1"/>
  <c r="C834" i="1"/>
  <c r="D833" i="1"/>
  <c r="C833" i="1"/>
  <c r="H832" i="1"/>
  <c r="G832" i="1"/>
  <c r="D832" i="1"/>
  <c r="C832" i="1"/>
  <c r="D831" i="1"/>
  <c r="C831" i="1"/>
  <c r="H831" i="1" s="1"/>
  <c r="H830" i="1"/>
  <c r="G830" i="1"/>
  <c r="D830" i="1"/>
  <c r="C830" i="1"/>
  <c r="G829" i="1"/>
  <c r="D829" i="1"/>
  <c r="C829" i="1"/>
  <c r="H829" i="1" s="1"/>
  <c r="H828" i="1"/>
  <c r="G828" i="1"/>
  <c r="D828" i="1"/>
  <c r="C828" i="1"/>
  <c r="G827" i="1"/>
  <c r="D827" i="1"/>
  <c r="C827" i="1"/>
  <c r="H827" i="1" s="1"/>
  <c r="H826" i="1"/>
  <c r="G826" i="1"/>
  <c r="D826" i="1"/>
  <c r="C826" i="1"/>
  <c r="G825" i="1"/>
  <c r="D825" i="1"/>
  <c r="C825" i="1"/>
  <c r="H825" i="1" s="1"/>
  <c r="H824" i="1"/>
  <c r="G824" i="1"/>
  <c r="D824" i="1"/>
  <c r="C824" i="1"/>
  <c r="G823" i="1"/>
  <c r="D823" i="1"/>
  <c r="C823" i="1"/>
  <c r="H823" i="1" s="1"/>
  <c r="H822" i="1"/>
  <c r="G822" i="1"/>
  <c r="D822" i="1"/>
  <c r="C822" i="1"/>
  <c r="G821" i="1"/>
  <c r="D821" i="1"/>
  <c r="C821" i="1"/>
  <c r="H821" i="1" s="1"/>
  <c r="H820" i="1"/>
  <c r="G820" i="1"/>
  <c r="D820" i="1"/>
  <c r="C820" i="1"/>
  <c r="G819" i="1"/>
  <c r="D819" i="1"/>
  <c r="C819" i="1"/>
  <c r="H819" i="1" s="1"/>
  <c r="H818" i="1"/>
  <c r="G818" i="1"/>
  <c r="D818" i="1"/>
  <c r="C818" i="1"/>
  <c r="G817" i="1"/>
  <c r="D817" i="1"/>
  <c r="C817" i="1"/>
  <c r="H817" i="1" s="1"/>
  <c r="H816" i="1"/>
  <c r="G816" i="1"/>
  <c r="D816" i="1"/>
  <c r="C816" i="1"/>
  <c r="D815" i="1"/>
  <c r="C815" i="1"/>
  <c r="H815" i="1" s="1"/>
  <c r="H814" i="1"/>
  <c r="G814" i="1"/>
  <c r="D814" i="1"/>
  <c r="C814" i="1"/>
  <c r="D813" i="1"/>
  <c r="C813" i="1"/>
  <c r="H812" i="1"/>
  <c r="G812" i="1"/>
  <c r="D812" i="1"/>
  <c r="C812" i="1"/>
  <c r="G811" i="1"/>
  <c r="D811" i="1"/>
  <c r="C811" i="1"/>
  <c r="H811" i="1" s="1"/>
  <c r="H810" i="1"/>
  <c r="G810" i="1"/>
  <c r="D810" i="1"/>
  <c r="C810" i="1"/>
  <c r="G809" i="1"/>
  <c r="D809" i="1"/>
  <c r="C809" i="1"/>
  <c r="H809" i="1" s="1"/>
  <c r="H808" i="1"/>
  <c r="G808" i="1"/>
  <c r="D808" i="1"/>
  <c r="C808" i="1"/>
  <c r="G807" i="1"/>
  <c r="D807" i="1"/>
  <c r="C807" i="1"/>
  <c r="H807" i="1" s="1"/>
  <c r="H806" i="1"/>
  <c r="G806" i="1"/>
  <c r="D806" i="1"/>
  <c r="C806" i="1"/>
  <c r="D805" i="1"/>
  <c r="C805" i="1"/>
  <c r="H805" i="1" s="1"/>
  <c r="H804" i="1"/>
  <c r="G804" i="1"/>
  <c r="D804" i="1"/>
  <c r="C804" i="1"/>
  <c r="G803" i="1"/>
  <c r="D803" i="1"/>
  <c r="C803" i="1"/>
  <c r="H803" i="1" s="1"/>
  <c r="H802" i="1"/>
  <c r="G802" i="1"/>
  <c r="D802" i="1"/>
  <c r="C802" i="1"/>
  <c r="G801" i="1"/>
  <c r="D801" i="1"/>
  <c r="C801" i="1"/>
  <c r="H801" i="1" s="1"/>
  <c r="H800" i="1"/>
  <c r="G800" i="1"/>
  <c r="D800" i="1"/>
  <c r="C800" i="1"/>
  <c r="D799" i="1"/>
  <c r="C799" i="1"/>
  <c r="H799" i="1" s="1"/>
  <c r="H798" i="1"/>
  <c r="G798" i="1"/>
  <c r="D798" i="1"/>
  <c r="C798" i="1"/>
  <c r="D797" i="1"/>
  <c r="C797" i="1"/>
  <c r="H796" i="1"/>
  <c r="G796" i="1"/>
  <c r="D796" i="1"/>
  <c r="C796" i="1"/>
  <c r="G795" i="1"/>
  <c r="D795" i="1"/>
  <c r="C795" i="1"/>
  <c r="H795" i="1" s="1"/>
  <c r="H794" i="1"/>
  <c r="G794" i="1"/>
  <c r="D794" i="1"/>
  <c r="C794" i="1"/>
  <c r="G793" i="1"/>
  <c r="D793" i="1"/>
  <c r="C793" i="1"/>
  <c r="H793" i="1" s="1"/>
  <c r="H792" i="1"/>
  <c r="G792" i="1"/>
  <c r="D792" i="1"/>
  <c r="C792" i="1"/>
  <c r="G791" i="1"/>
  <c r="D791" i="1"/>
  <c r="C791" i="1"/>
  <c r="H791" i="1" s="1"/>
  <c r="H790" i="1"/>
  <c r="G790" i="1"/>
  <c r="D790" i="1"/>
  <c r="C790" i="1"/>
  <c r="D789" i="1"/>
  <c r="C789" i="1"/>
  <c r="H789" i="1" s="1"/>
  <c r="H788" i="1"/>
  <c r="G788" i="1"/>
  <c r="D788" i="1"/>
  <c r="C788" i="1"/>
  <c r="G787" i="1"/>
  <c r="D787" i="1"/>
  <c r="C787" i="1"/>
  <c r="H787" i="1" s="1"/>
  <c r="H786" i="1"/>
  <c r="G786" i="1"/>
  <c r="D786" i="1"/>
  <c r="C786" i="1"/>
  <c r="G785" i="1"/>
  <c r="D785" i="1"/>
  <c r="C785" i="1"/>
  <c r="H785" i="1" s="1"/>
  <c r="H784" i="1"/>
  <c r="G784" i="1"/>
  <c r="D784" i="1"/>
  <c r="C784" i="1"/>
  <c r="D783" i="1"/>
  <c r="C783" i="1"/>
  <c r="H783" i="1" s="1"/>
  <c r="H782" i="1"/>
  <c r="G782" i="1"/>
  <c r="D782" i="1"/>
  <c r="C782" i="1"/>
  <c r="D781" i="1"/>
  <c r="C781" i="1"/>
  <c r="H780" i="1"/>
  <c r="G780" i="1"/>
  <c r="D780" i="1"/>
  <c r="C780" i="1"/>
  <c r="G779" i="1"/>
  <c r="D779" i="1"/>
  <c r="C779" i="1"/>
  <c r="H779" i="1" s="1"/>
  <c r="H778" i="1"/>
  <c r="G778" i="1"/>
  <c r="D778" i="1"/>
  <c r="C778" i="1"/>
  <c r="G777" i="1"/>
  <c r="D777" i="1"/>
  <c r="C777" i="1"/>
  <c r="H777" i="1" s="1"/>
  <c r="H776" i="1"/>
  <c r="G776" i="1"/>
  <c r="D776" i="1"/>
  <c r="C776" i="1"/>
  <c r="G775" i="1"/>
  <c r="D775" i="1"/>
  <c r="C775" i="1"/>
  <c r="H775" i="1" s="1"/>
  <c r="D774" i="1"/>
  <c r="H774" i="1" s="1"/>
  <c r="C774" i="1"/>
  <c r="D773" i="1"/>
  <c r="C773" i="1"/>
  <c r="H773" i="1" s="1"/>
  <c r="H772" i="1"/>
  <c r="G772" i="1"/>
  <c r="D772" i="1"/>
  <c r="C772" i="1"/>
  <c r="G771" i="1"/>
  <c r="D771" i="1"/>
  <c r="C771" i="1"/>
  <c r="H771" i="1" s="1"/>
  <c r="D770" i="1"/>
  <c r="H770" i="1" s="1"/>
  <c r="C770" i="1"/>
  <c r="G769" i="1"/>
  <c r="D769" i="1"/>
  <c r="C769" i="1"/>
  <c r="H769" i="1" s="1"/>
  <c r="H768" i="1"/>
  <c r="G768" i="1"/>
  <c r="D768" i="1"/>
  <c r="C768" i="1"/>
  <c r="D767" i="1"/>
  <c r="C767" i="1"/>
  <c r="H767" i="1" s="1"/>
  <c r="H766" i="1"/>
  <c r="G766" i="1"/>
  <c r="D766" i="1"/>
  <c r="C766" i="1"/>
  <c r="D765" i="1"/>
  <c r="C765" i="1"/>
  <c r="H764" i="1"/>
  <c r="G764" i="1"/>
  <c r="D764" i="1"/>
  <c r="C764" i="1"/>
  <c r="G763" i="1"/>
  <c r="D763" i="1"/>
  <c r="C763" i="1"/>
  <c r="H763" i="1" s="1"/>
  <c r="H762" i="1"/>
  <c r="G762" i="1"/>
  <c r="D762" i="1"/>
  <c r="C762" i="1"/>
  <c r="G761" i="1"/>
  <c r="D761" i="1"/>
  <c r="C761" i="1"/>
  <c r="H761" i="1" s="1"/>
  <c r="H760" i="1"/>
  <c r="G760" i="1"/>
  <c r="D760" i="1"/>
  <c r="C760" i="1"/>
  <c r="G759" i="1"/>
  <c r="D759" i="1"/>
  <c r="C759" i="1"/>
  <c r="H759" i="1" s="1"/>
  <c r="H758" i="1"/>
  <c r="G758" i="1"/>
  <c r="D758" i="1"/>
  <c r="C758" i="1"/>
  <c r="D757" i="1"/>
  <c r="C757" i="1"/>
  <c r="H757" i="1" s="1"/>
  <c r="H756" i="1"/>
  <c r="G756" i="1"/>
  <c r="D756" i="1"/>
  <c r="C756" i="1"/>
  <c r="G755" i="1"/>
  <c r="D755" i="1"/>
  <c r="C755" i="1"/>
  <c r="H754" i="1"/>
  <c r="G754" i="1"/>
  <c r="D754" i="1"/>
  <c r="C754" i="1"/>
  <c r="G753" i="1"/>
  <c r="D753" i="1"/>
  <c r="C753" i="1"/>
  <c r="H753" i="1" s="1"/>
  <c r="H752" i="1"/>
  <c r="G752" i="1"/>
  <c r="D752" i="1"/>
  <c r="C752" i="1"/>
  <c r="D751" i="1"/>
  <c r="C751" i="1"/>
  <c r="H751" i="1" s="1"/>
  <c r="H750" i="1"/>
  <c r="G750" i="1"/>
  <c r="D750" i="1"/>
  <c r="C750" i="1"/>
  <c r="D749" i="1"/>
  <c r="C749" i="1"/>
  <c r="H748" i="1"/>
  <c r="G748" i="1"/>
  <c r="D748" i="1"/>
  <c r="C748" i="1"/>
  <c r="G747" i="1"/>
  <c r="D747" i="1"/>
  <c r="C747" i="1"/>
  <c r="H747" i="1" s="1"/>
  <c r="H746" i="1"/>
  <c r="G746" i="1"/>
  <c r="D746" i="1"/>
  <c r="C746" i="1"/>
  <c r="G745" i="1"/>
  <c r="D745" i="1"/>
  <c r="C745" i="1"/>
  <c r="H745" i="1" s="1"/>
  <c r="H744" i="1"/>
  <c r="G744" i="1"/>
  <c r="D744" i="1"/>
  <c r="C744" i="1"/>
  <c r="G743" i="1"/>
  <c r="D743" i="1"/>
  <c r="C743" i="1"/>
  <c r="H743" i="1" s="1"/>
  <c r="H742" i="1"/>
  <c r="G742" i="1"/>
  <c r="D742" i="1"/>
  <c r="C742" i="1"/>
  <c r="D741" i="1"/>
  <c r="C741" i="1"/>
  <c r="H741" i="1" s="1"/>
  <c r="H740" i="1"/>
  <c r="G740" i="1"/>
  <c r="D740" i="1"/>
  <c r="C740" i="1"/>
  <c r="G739" i="1"/>
  <c r="D739" i="1"/>
  <c r="C739" i="1"/>
  <c r="H739" i="1" s="1"/>
  <c r="H738" i="1"/>
  <c r="G738" i="1"/>
  <c r="D738" i="1"/>
  <c r="C738" i="1"/>
  <c r="G737" i="1"/>
  <c r="D737" i="1"/>
  <c r="C737" i="1"/>
  <c r="H737" i="1" s="1"/>
  <c r="H736" i="1"/>
  <c r="G736" i="1"/>
  <c r="D736" i="1"/>
  <c r="C736" i="1"/>
  <c r="D735" i="1"/>
  <c r="C735" i="1"/>
  <c r="H735" i="1" s="1"/>
  <c r="H734" i="1"/>
  <c r="D734" i="1"/>
  <c r="G734" i="1" s="1"/>
  <c r="C734" i="1"/>
  <c r="D733" i="1"/>
  <c r="C733" i="1"/>
  <c r="H732" i="1"/>
  <c r="G732" i="1"/>
  <c r="D732" i="1"/>
  <c r="C732" i="1"/>
  <c r="D731" i="1"/>
  <c r="G731" i="1" s="1"/>
  <c r="C731" i="1"/>
  <c r="H731" i="1" s="1"/>
  <c r="H730" i="1"/>
  <c r="G730" i="1"/>
  <c r="D730" i="1"/>
  <c r="C730" i="1"/>
  <c r="G729" i="1"/>
  <c r="D729" i="1"/>
  <c r="C729" i="1"/>
  <c r="H729" i="1" s="1"/>
  <c r="H728" i="1"/>
  <c r="G728" i="1"/>
  <c r="D728" i="1"/>
  <c r="C728" i="1"/>
  <c r="G727" i="1"/>
  <c r="D727" i="1"/>
  <c r="C727" i="1"/>
  <c r="H726" i="1"/>
  <c r="G726" i="1"/>
  <c r="D726" i="1"/>
  <c r="C726" i="1"/>
  <c r="D725" i="1"/>
  <c r="C725" i="1"/>
  <c r="H725" i="1" s="1"/>
  <c r="H724" i="1"/>
  <c r="G724" i="1"/>
  <c r="D724" i="1"/>
  <c r="C724" i="1"/>
  <c r="G723" i="1"/>
  <c r="D723" i="1"/>
  <c r="C723" i="1"/>
  <c r="H723" i="1" s="1"/>
  <c r="H722" i="1"/>
  <c r="G722" i="1"/>
  <c r="D722" i="1"/>
  <c r="C722" i="1"/>
  <c r="G721" i="1"/>
  <c r="D721" i="1"/>
  <c r="C721" i="1"/>
  <c r="H721" i="1" s="1"/>
  <c r="H720" i="1"/>
  <c r="G720" i="1"/>
  <c r="D720" i="1"/>
  <c r="C720" i="1"/>
  <c r="D719" i="1"/>
  <c r="C719" i="1"/>
  <c r="H719" i="1" s="1"/>
  <c r="H718" i="1"/>
  <c r="G718" i="1"/>
  <c r="D718" i="1"/>
  <c r="C718" i="1"/>
  <c r="D717" i="1"/>
  <c r="C717" i="1"/>
  <c r="H716" i="1"/>
  <c r="G716" i="1"/>
  <c r="D716" i="1"/>
  <c r="C716" i="1"/>
  <c r="D715" i="1"/>
  <c r="C715" i="1"/>
  <c r="H714" i="1"/>
  <c r="G714" i="1"/>
  <c r="D714" i="1"/>
  <c r="C714" i="1"/>
  <c r="G713" i="1"/>
  <c r="D713" i="1"/>
  <c r="C713" i="1"/>
  <c r="H713" i="1" s="1"/>
  <c r="H712" i="1"/>
  <c r="G712" i="1"/>
  <c r="D712" i="1"/>
  <c r="C712" i="1"/>
  <c r="G711" i="1"/>
  <c r="D711" i="1"/>
  <c r="C711" i="1"/>
  <c r="H711" i="1" s="1"/>
  <c r="H710" i="1"/>
  <c r="G710" i="1"/>
  <c r="D710" i="1"/>
  <c r="C710" i="1"/>
  <c r="D709" i="1"/>
  <c r="C709" i="1"/>
  <c r="H709" i="1" s="1"/>
  <c r="H708" i="1"/>
  <c r="G708" i="1"/>
  <c r="D708" i="1"/>
  <c r="C708" i="1"/>
  <c r="G707" i="1"/>
  <c r="D707" i="1"/>
  <c r="C707" i="1"/>
  <c r="H707" i="1" s="1"/>
  <c r="H706" i="1"/>
  <c r="G706" i="1"/>
  <c r="D706" i="1"/>
  <c r="C706" i="1"/>
  <c r="G705" i="1"/>
  <c r="D705" i="1"/>
  <c r="C705" i="1"/>
  <c r="H705" i="1" s="1"/>
  <c r="H704" i="1"/>
  <c r="G704" i="1"/>
  <c r="D704" i="1"/>
  <c r="C704" i="1"/>
  <c r="D703" i="1"/>
  <c r="C703" i="1"/>
  <c r="H703" i="1" s="1"/>
  <c r="H702" i="1"/>
  <c r="G702" i="1"/>
  <c r="D702" i="1"/>
  <c r="C702" i="1"/>
  <c r="D701" i="1"/>
  <c r="C701" i="1"/>
  <c r="H700" i="1"/>
  <c r="G700" i="1"/>
  <c r="D700" i="1"/>
  <c r="C700" i="1"/>
  <c r="G699" i="1"/>
  <c r="D699" i="1"/>
  <c r="C699" i="1"/>
  <c r="H699" i="1" s="1"/>
  <c r="H698" i="1"/>
  <c r="G698" i="1"/>
  <c r="D698" i="1"/>
  <c r="C698" i="1"/>
  <c r="G697" i="1"/>
  <c r="D697" i="1"/>
  <c r="C697" i="1"/>
  <c r="H697" i="1" s="1"/>
  <c r="H696" i="1"/>
  <c r="G696" i="1"/>
  <c r="D696" i="1"/>
  <c r="C696" i="1"/>
  <c r="D695" i="1"/>
  <c r="G695" i="1" s="1"/>
  <c r="C695" i="1"/>
  <c r="H694" i="1"/>
  <c r="G694" i="1"/>
  <c r="D694" i="1"/>
  <c r="C694" i="1"/>
  <c r="D693" i="1"/>
  <c r="C693" i="1"/>
  <c r="H693" i="1" s="1"/>
  <c r="H692" i="1"/>
  <c r="G692" i="1"/>
  <c r="D692" i="1"/>
  <c r="C692" i="1"/>
  <c r="G691" i="1"/>
  <c r="D691" i="1"/>
  <c r="C691" i="1"/>
  <c r="H691" i="1" s="1"/>
  <c r="H690" i="1"/>
  <c r="G690" i="1"/>
  <c r="D690" i="1"/>
  <c r="C690" i="1"/>
  <c r="G689" i="1"/>
  <c r="D689" i="1"/>
  <c r="C689" i="1"/>
  <c r="H689" i="1" s="1"/>
  <c r="H688" i="1"/>
  <c r="G688" i="1"/>
  <c r="D688" i="1"/>
  <c r="C688" i="1"/>
  <c r="G687" i="1"/>
  <c r="D687" i="1"/>
  <c r="C687" i="1"/>
  <c r="H687" i="1" s="1"/>
  <c r="H686" i="1"/>
  <c r="G686" i="1"/>
  <c r="D686" i="1"/>
  <c r="C686" i="1"/>
  <c r="G685" i="1"/>
  <c r="D685" i="1"/>
  <c r="C685" i="1"/>
  <c r="H685" i="1" s="1"/>
  <c r="H684" i="1"/>
  <c r="G684" i="1"/>
  <c r="D684" i="1"/>
  <c r="C684" i="1"/>
  <c r="G683" i="1"/>
  <c r="D683" i="1"/>
  <c r="C683" i="1"/>
  <c r="H683" i="1" s="1"/>
  <c r="H682" i="1"/>
  <c r="G682" i="1"/>
  <c r="D682" i="1"/>
  <c r="C682" i="1"/>
  <c r="G681" i="1"/>
  <c r="D681" i="1"/>
  <c r="C681" i="1"/>
  <c r="H681" i="1" s="1"/>
  <c r="H680" i="1"/>
  <c r="G680" i="1"/>
  <c r="D680" i="1"/>
  <c r="C680" i="1"/>
  <c r="G679" i="1"/>
  <c r="D679" i="1"/>
  <c r="C679" i="1"/>
  <c r="H679" i="1" s="1"/>
  <c r="H678" i="1"/>
  <c r="G678" i="1"/>
  <c r="D678" i="1"/>
  <c r="C678" i="1"/>
  <c r="G677" i="1"/>
  <c r="D677" i="1"/>
  <c r="C677" i="1"/>
  <c r="H677" i="1" s="1"/>
  <c r="H676" i="1"/>
  <c r="G676" i="1"/>
  <c r="D676" i="1"/>
  <c r="C676" i="1"/>
  <c r="G675" i="1"/>
  <c r="D675" i="1"/>
  <c r="C675" i="1"/>
  <c r="H675" i="1" s="1"/>
  <c r="H674" i="1"/>
  <c r="G674" i="1"/>
  <c r="D674" i="1"/>
  <c r="C674" i="1"/>
  <c r="G673" i="1"/>
  <c r="D673" i="1"/>
  <c r="C673" i="1"/>
  <c r="H673" i="1" s="1"/>
  <c r="H672" i="1"/>
  <c r="G672" i="1"/>
  <c r="D672" i="1"/>
  <c r="C672" i="1"/>
  <c r="G671" i="1"/>
  <c r="D671" i="1"/>
  <c r="C671" i="1"/>
  <c r="H671" i="1" s="1"/>
  <c r="H670" i="1"/>
  <c r="G670" i="1"/>
  <c r="D670" i="1"/>
  <c r="C670" i="1"/>
  <c r="G669" i="1"/>
  <c r="D669" i="1"/>
  <c r="C669" i="1"/>
  <c r="H669" i="1" s="1"/>
  <c r="H668" i="1"/>
  <c r="G668" i="1"/>
  <c r="D668" i="1"/>
  <c r="C668" i="1"/>
  <c r="G667" i="1"/>
  <c r="D667" i="1"/>
  <c r="C667" i="1"/>
  <c r="H667" i="1" s="1"/>
  <c r="D666" i="1"/>
  <c r="H666" i="1" s="1"/>
  <c r="C666" i="1"/>
  <c r="G665" i="1"/>
  <c r="D665" i="1"/>
  <c r="C665" i="1"/>
  <c r="H665" i="1" s="1"/>
  <c r="H664" i="1"/>
  <c r="G664" i="1"/>
  <c r="D664" i="1"/>
  <c r="C664" i="1"/>
  <c r="D663" i="1"/>
  <c r="G663" i="1" s="1"/>
  <c r="C663" i="1"/>
  <c r="D662" i="1"/>
  <c r="H662" i="1" s="1"/>
  <c r="C662" i="1"/>
  <c r="G661" i="1"/>
  <c r="D661" i="1"/>
  <c r="C661" i="1"/>
  <c r="H661" i="1" s="1"/>
  <c r="D660" i="1"/>
  <c r="H660" i="1" s="1"/>
  <c r="C660" i="1"/>
  <c r="G659" i="1"/>
  <c r="D659" i="1"/>
  <c r="C659" i="1"/>
  <c r="H659" i="1" s="1"/>
  <c r="H658" i="1"/>
  <c r="G658" i="1"/>
  <c r="D658" i="1"/>
  <c r="C658" i="1"/>
  <c r="D657" i="1"/>
  <c r="C657" i="1"/>
  <c r="H656" i="1"/>
  <c r="G656" i="1"/>
  <c r="D656" i="1"/>
  <c r="C656" i="1"/>
  <c r="G655" i="1"/>
  <c r="D655" i="1"/>
  <c r="C655" i="1"/>
  <c r="H655" i="1" s="1"/>
  <c r="H654" i="1"/>
  <c r="G654" i="1"/>
  <c r="D654" i="1"/>
  <c r="C654" i="1"/>
  <c r="G653" i="1"/>
  <c r="D653" i="1"/>
  <c r="C653" i="1"/>
  <c r="H653" i="1" s="1"/>
  <c r="G652" i="1"/>
  <c r="D652" i="1"/>
  <c r="H652" i="1" s="1"/>
  <c r="C652" i="1"/>
  <c r="G651" i="1"/>
  <c r="D651" i="1"/>
  <c r="C651" i="1"/>
  <c r="H651" i="1" s="1"/>
  <c r="D650" i="1"/>
  <c r="H650" i="1" s="1"/>
  <c r="C650" i="1"/>
  <c r="D649" i="1"/>
  <c r="G649" i="1" s="1"/>
  <c r="C649" i="1"/>
  <c r="G648" i="1"/>
  <c r="D648" i="1"/>
  <c r="H648" i="1" s="1"/>
  <c r="C648" i="1"/>
  <c r="D647" i="1"/>
  <c r="G647" i="1" s="1"/>
  <c r="C647" i="1"/>
  <c r="H647" i="1" s="1"/>
  <c r="G646" i="1"/>
  <c r="D646" i="1"/>
  <c r="H646" i="1" s="1"/>
  <c r="C646" i="1"/>
  <c r="D645" i="1"/>
  <c r="G645" i="1" s="1"/>
  <c r="C645" i="1"/>
  <c r="C642" i="1"/>
  <c r="C641" i="1"/>
  <c r="D636" i="1"/>
  <c r="C636" i="1"/>
  <c r="D635" i="1"/>
  <c r="C635" i="1"/>
  <c r="H635" i="1" s="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D616" i="1"/>
  <c r="H616" i="1" s="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D604" i="1"/>
  <c r="G604" i="1" s="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C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28" i="1"/>
  <c r="G528" i="1"/>
  <c r="D528" i="1"/>
  <c r="C528" i="1"/>
  <c r="H527" i="1"/>
  <c r="D527" i="1"/>
  <c r="G527" i="1" s="1"/>
  <c r="C527" i="1"/>
  <c r="H526" i="1"/>
  <c r="G526" i="1"/>
  <c r="D526" i="1"/>
  <c r="C526" i="1"/>
  <c r="H525" i="1"/>
  <c r="D525" i="1"/>
  <c r="G525" i="1" s="1"/>
  <c r="C525" i="1"/>
  <c r="H524" i="1"/>
  <c r="G524" i="1"/>
  <c r="D524" i="1"/>
  <c r="C524" i="1"/>
  <c r="H523" i="1"/>
  <c r="D523" i="1"/>
  <c r="G523" i="1" s="1"/>
  <c r="C523" i="1"/>
  <c r="H522" i="1"/>
  <c r="G522" i="1"/>
  <c r="D522" i="1"/>
  <c r="C522" i="1"/>
  <c r="H521" i="1"/>
  <c r="D521" i="1"/>
  <c r="G521" i="1" s="1"/>
  <c r="C521" i="1"/>
  <c r="H520" i="1"/>
  <c r="G520" i="1"/>
  <c r="D520" i="1"/>
  <c r="C520" i="1"/>
  <c r="H519" i="1"/>
  <c r="D519" i="1"/>
  <c r="G519" i="1" s="1"/>
  <c r="C519" i="1"/>
  <c r="H518" i="1"/>
  <c r="G518" i="1"/>
  <c r="D518" i="1"/>
  <c r="C518" i="1"/>
  <c r="H517" i="1"/>
  <c r="D517" i="1"/>
  <c r="G517" i="1" s="1"/>
  <c r="C517" i="1"/>
  <c r="H516" i="1"/>
  <c r="G516" i="1"/>
  <c r="D516" i="1"/>
  <c r="C516" i="1"/>
  <c r="H515" i="1"/>
  <c r="D515" i="1"/>
  <c r="G515" i="1" s="1"/>
  <c r="C515" i="1"/>
  <c r="H514" i="1"/>
  <c r="G514" i="1"/>
  <c r="D514" i="1"/>
  <c r="C514" i="1"/>
  <c r="H513" i="1"/>
  <c r="D513" i="1"/>
  <c r="G513" i="1" s="1"/>
  <c r="C513" i="1"/>
  <c r="H512" i="1"/>
  <c r="G512" i="1"/>
  <c r="D512" i="1"/>
  <c r="C512" i="1"/>
  <c r="H511" i="1"/>
  <c r="D511" i="1"/>
  <c r="G511" i="1" s="1"/>
  <c r="C511" i="1"/>
  <c r="H510" i="1"/>
  <c r="G510" i="1"/>
  <c r="D510" i="1"/>
  <c r="C510" i="1"/>
  <c r="H509" i="1"/>
  <c r="D509" i="1"/>
  <c r="G509" i="1" s="1"/>
  <c r="C509" i="1"/>
  <c r="H508" i="1"/>
  <c r="G508" i="1"/>
  <c r="D508" i="1"/>
  <c r="C508" i="1"/>
  <c r="H507" i="1"/>
  <c r="D507" i="1"/>
  <c r="G507" i="1" s="1"/>
  <c r="C507" i="1"/>
  <c r="H506" i="1"/>
  <c r="G506" i="1"/>
  <c r="D506" i="1"/>
  <c r="C506" i="1"/>
  <c r="H505" i="1"/>
  <c r="D505" i="1"/>
  <c r="G505" i="1" s="1"/>
  <c r="C505" i="1"/>
  <c r="H504" i="1"/>
  <c r="G504" i="1"/>
  <c r="D504" i="1"/>
  <c r="C504" i="1"/>
  <c r="H503" i="1"/>
  <c r="D503" i="1"/>
  <c r="G503" i="1" s="1"/>
  <c r="C503" i="1"/>
  <c r="H502" i="1"/>
  <c r="G502" i="1"/>
  <c r="D502" i="1"/>
  <c r="C502" i="1"/>
  <c r="H501" i="1"/>
  <c r="D501" i="1"/>
  <c r="G501" i="1" s="1"/>
  <c r="C501" i="1"/>
  <c r="H500" i="1"/>
  <c r="G500" i="1"/>
  <c r="D500" i="1"/>
  <c r="C500" i="1"/>
  <c r="H499" i="1"/>
  <c r="D499" i="1"/>
  <c r="G499" i="1" s="1"/>
  <c r="C499" i="1"/>
  <c r="H498" i="1"/>
  <c r="G498" i="1"/>
  <c r="D498" i="1"/>
  <c r="C498" i="1"/>
  <c r="D497" i="1"/>
  <c r="G497" i="1" s="1"/>
  <c r="C497" i="1"/>
  <c r="C496" i="1"/>
  <c r="H495" i="1"/>
  <c r="D495" i="1"/>
  <c r="G495" i="1" s="1"/>
  <c r="C495" i="1"/>
  <c r="H494" i="1"/>
  <c r="G494" i="1"/>
  <c r="D494" i="1"/>
  <c r="C494" i="1"/>
  <c r="H493" i="1"/>
  <c r="D493" i="1"/>
  <c r="G493" i="1" s="1"/>
  <c r="C493" i="1"/>
  <c r="H492" i="1"/>
  <c r="G492" i="1"/>
  <c r="D492" i="1"/>
  <c r="C492" i="1"/>
  <c r="H491" i="1"/>
  <c r="D491" i="1"/>
  <c r="G491" i="1" s="1"/>
  <c r="C491" i="1"/>
  <c r="H490" i="1"/>
  <c r="G490" i="1"/>
  <c r="D490" i="1"/>
  <c r="C490" i="1"/>
  <c r="H489" i="1"/>
  <c r="D489" i="1"/>
  <c r="G489" i="1" s="1"/>
  <c r="C489" i="1"/>
  <c r="H488" i="1"/>
  <c r="G488" i="1"/>
  <c r="D488" i="1"/>
  <c r="C488" i="1"/>
  <c r="H487" i="1"/>
  <c r="D487" i="1"/>
  <c r="G487" i="1" s="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D423" i="1"/>
  <c r="H423" i="1" s="1"/>
  <c r="C423" i="1"/>
  <c r="D422" i="1"/>
  <c r="G422" i="1" s="1"/>
  <c r="C422" i="1"/>
  <c r="D421" i="1"/>
  <c r="G421" i="1" s="1"/>
  <c r="C421" i="1"/>
  <c r="G416"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H384" i="1" s="1"/>
  <c r="C384" i="1"/>
  <c r="G383" i="1"/>
  <c r="D383" i="1"/>
  <c r="H383" i="1" s="1"/>
  <c r="C383" i="1"/>
  <c r="H382" i="1"/>
  <c r="G382" i="1"/>
  <c r="D382" i="1"/>
  <c r="C382" i="1"/>
  <c r="G381" i="1"/>
  <c r="D381" i="1"/>
  <c r="H381" i="1" s="1"/>
  <c r="C381" i="1"/>
  <c r="D380" i="1"/>
  <c r="H380" i="1" s="1"/>
  <c r="C380" i="1"/>
  <c r="H379" i="1"/>
  <c r="G379" i="1"/>
  <c r="D379" i="1"/>
  <c r="C379" i="1"/>
  <c r="H378" i="1"/>
  <c r="G378" i="1"/>
  <c r="D378" i="1"/>
  <c r="C378" i="1"/>
  <c r="H377" i="1"/>
  <c r="G377" i="1"/>
  <c r="D377" i="1"/>
  <c r="C377" i="1"/>
  <c r="H376" i="1"/>
  <c r="G376" i="1"/>
  <c r="D376" i="1"/>
  <c r="C376" i="1"/>
  <c r="D375" i="1"/>
  <c r="H375" i="1" s="1"/>
  <c r="C375" i="1"/>
  <c r="C374" i="1"/>
  <c r="H373" i="1"/>
  <c r="G373" i="1"/>
  <c r="D373" i="1"/>
  <c r="C373" i="1"/>
  <c r="D372" i="1"/>
  <c r="H372" i="1" s="1"/>
  <c r="C372" i="1"/>
  <c r="G371" i="1"/>
  <c r="D371" i="1"/>
  <c r="H371" i="1" s="1"/>
  <c r="C371" i="1"/>
  <c r="H370" i="1"/>
  <c r="G370" i="1"/>
  <c r="D370" i="1"/>
  <c r="C370" i="1"/>
  <c r="D369" i="1"/>
  <c r="H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D358" i="1"/>
  <c r="G358" i="1" s="1"/>
  <c r="C358" i="1"/>
  <c r="D357" i="1"/>
  <c r="H357" i="1" s="1"/>
  <c r="C357"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C304" i="1"/>
  <c r="H302" i="1"/>
  <c r="G302" i="1"/>
  <c r="D302" i="1"/>
  <c r="C302" i="1"/>
  <c r="H301" i="1"/>
  <c r="G301" i="1"/>
  <c r="D301" i="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D271" i="1"/>
  <c r="H271" i="1" s="1"/>
  <c r="C271" i="1"/>
  <c r="D270" i="1"/>
  <c r="H270" i="1" s="1"/>
  <c r="C270" i="1"/>
  <c r="C269" i="1"/>
  <c r="H268" i="1"/>
  <c r="G268" i="1"/>
  <c r="D268" i="1"/>
  <c r="C268" i="1"/>
  <c r="D267" i="1"/>
  <c r="H267" i="1" s="1"/>
  <c r="C267" i="1"/>
  <c r="H266" i="1"/>
  <c r="D266" i="1"/>
  <c r="G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G244" i="1"/>
  <c r="D244" i="1"/>
  <c r="H244" i="1" s="1"/>
  <c r="C244" i="1"/>
  <c r="D243" i="1"/>
  <c r="H243" i="1" s="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D234" i="1"/>
  <c r="G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D221" i="1"/>
  <c r="H221" i="1" s="1"/>
  <c r="C221" i="1"/>
  <c r="H220" i="1"/>
  <c r="G220" i="1"/>
  <c r="D220" i="1"/>
  <c r="C220" i="1"/>
  <c r="H219" i="1"/>
  <c r="G219" i="1"/>
  <c r="D219" i="1"/>
  <c r="C219" i="1"/>
  <c r="H218" i="1"/>
  <c r="G218" i="1"/>
  <c r="D218" i="1"/>
  <c r="C218" i="1"/>
  <c r="C217" i="1"/>
  <c r="D216" i="1"/>
  <c r="H216" i="1" s="1"/>
  <c r="C216" i="1"/>
  <c r="D215" i="1"/>
  <c r="H215" i="1" s="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G207" i="1"/>
  <c r="D207" i="1"/>
  <c r="H207" i="1" s="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G195" i="1"/>
  <c r="D195" i="1"/>
  <c r="H195" i="1" s="1"/>
  <c r="C195" i="1"/>
  <c r="D194" i="1"/>
  <c r="H194" i="1" s="1"/>
  <c r="C194" i="1"/>
  <c r="G193" i="1"/>
  <c r="D193" i="1"/>
  <c r="H193" i="1" s="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D181" i="1"/>
  <c r="G181" i="1" s="1"/>
  <c r="C181" i="1"/>
  <c r="G180" i="1"/>
  <c r="D180" i="1"/>
  <c r="H180" i="1" s="1"/>
  <c r="C180" i="1"/>
  <c r="H179" i="1"/>
  <c r="G179" i="1"/>
  <c r="D179" i="1"/>
  <c r="C179" i="1"/>
  <c r="G178" i="1"/>
  <c r="D178" i="1"/>
  <c r="H178" i="1" s="1"/>
  <c r="C178" i="1"/>
  <c r="H177" i="1"/>
  <c r="D177" i="1"/>
  <c r="G177" i="1" s="1"/>
  <c r="C177" i="1"/>
  <c r="G176" i="1"/>
  <c r="D176" i="1"/>
  <c r="H176" i="1" s="1"/>
  <c r="C176" i="1"/>
  <c r="D175" i="1"/>
  <c r="H175" i="1" s="1"/>
  <c r="C175" i="1"/>
  <c r="C174" i="1"/>
  <c r="H173" i="1"/>
  <c r="G173" i="1"/>
  <c r="D173" i="1"/>
  <c r="C173" i="1"/>
  <c r="H172" i="1"/>
  <c r="G172" i="1"/>
  <c r="D172" i="1"/>
  <c r="C172" i="1"/>
  <c r="D171" i="1"/>
  <c r="H171" i="1" s="1"/>
  <c r="C171" i="1"/>
  <c r="G170" i="1"/>
  <c r="D170" i="1"/>
  <c r="H170" i="1" s="1"/>
  <c r="C170" i="1"/>
  <c r="D169" i="1"/>
  <c r="H169" i="1" s="1"/>
  <c r="C169" i="1"/>
  <c r="H168" i="1"/>
  <c r="G168" i="1"/>
  <c r="D168" i="1"/>
  <c r="C168" i="1"/>
  <c r="G167" i="1"/>
  <c r="D167" i="1"/>
  <c r="H167" i="1" s="1"/>
  <c r="C167" i="1"/>
  <c r="D166" i="1"/>
  <c r="H166" i="1" s="1"/>
  <c r="C166" i="1"/>
  <c r="D165" i="1"/>
  <c r="H165" i="1" s="1"/>
  <c r="C165" i="1"/>
  <c r="H164" i="1"/>
  <c r="G164" i="1"/>
  <c r="D164" i="1"/>
  <c r="C164" i="1"/>
  <c r="D163" i="1"/>
  <c r="H163" i="1" s="1"/>
  <c r="C163" i="1"/>
  <c r="H162" i="1"/>
  <c r="G162" i="1"/>
  <c r="D162" i="1"/>
  <c r="C162" i="1"/>
  <c r="D161" i="1"/>
  <c r="H161" i="1" s="1"/>
  <c r="C161" i="1"/>
  <c r="H159" i="1"/>
  <c r="G159" i="1"/>
  <c r="D159" i="1"/>
  <c r="C159" i="1"/>
  <c r="D158" i="1"/>
  <c r="H158" i="1" s="1"/>
  <c r="C158" i="1"/>
  <c r="H157" i="1"/>
  <c r="G157" i="1"/>
  <c r="D157" i="1"/>
  <c r="C157" i="1"/>
  <c r="G156" i="1"/>
  <c r="D156" i="1"/>
  <c r="H156" i="1" s="1"/>
  <c r="C156" i="1"/>
  <c r="H155" i="1"/>
  <c r="G155" i="1"/>
  <c r="D155" i="1"/>
  <c r="C155" i="1"/>
  <c r="H154" i="1"/>
  <c r="G154" i="1"/>
  <c r="D154" i="1"/>
  <c r="C154" i="1"/>
  <c r="H153" i="1"/>
  <c r="G153" i="1"/>
  <c r="D153" i="1"/>
  <c r="C153" i="1"/>
  <c r="H152" i="1"/>
  <c r="G152" i="1"/>
  <c r="D152" i="1"/>
  <c r="C152" i="1"/>
  <c r="H151" i="1"/>
  <c r="D151" i="1"/>
  <c r="G151" i="1" s="1"/>
  <c r="C151" i="1"/>
  <c r="G150" i="1"/>
  <c r="D150" i="1"/>
  <c r="H150" i="1" s="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D118" i="1"/>
  <c r="G118" i="1" s="1"/>
  <c r="C118" i="1"/>
  <c r="H117" i="1"/>
  <c r="G117" i="1"/>
  <c r="D117" i="1"/>
  <c r="C117" i="1"/>
  <c r="H116" i="1"/>
  <c r="D116" i="1"/>
  <c r="G116" i="1" s="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H108" i="1"/>
  <c r="D108" i="1"/>
  <c r="G108" i="1" s="1"/>
  <c r="C108" i="1"/>
  <c r="H107" i="1"/>
  <c r="D107" i="1"/>
  <c r="G107" i="1" s="1"/>
  <c r="C107" i="1"/>
  <c r="H106" i="1"/>
  <c r="G106" i="1"/>
  <c r="D106" i="1"/>
  <c r="C106" i="1"/>
  <c r="H105" i="1"/>
  <c r="D105" i="1"/>
  <c r="G105" i="1" s="1"/>
  <c r="C105" i="1"/>
  <c r="H104" i="1"/>
  <c r="G104" i="1"/>
  <c r="D104" i="1"/>
  <c r="C104" i="1"/>
  <c r="H103"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D89" i="1"/>
  <c r="G89" i="1" s="1"/>
  <c r="C89" i="1"/>
  <c r="D88" i="1"/>
  <c r="G88" i="1" s="1"/>
  <c r="C88"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D61" i="1"/>
  <c r="G61" i="1" s="1"/>
  <c r="C61" i="1"/>
  <c r="D60" i="1"/>
  <c r="H60" i="1" s="1"/>
  <c r="C60" i="1"/>
  <c r="H59" i="1"/>
  <c r="G59" i="1"/>
  <c r="D59" i="1"/>
  <c r="C59" i="1"/>
  <c r="H58" i="1"/>
  <c r="G58" i="1"/>
  <c r="D58" i="1"/>
  <c r="C58" i="1"/>
  <c r="H57" i="1"/>
  <c r="D57" i="1"/>
  <c r="G57" i="1" s="1"/>
  <c r="C57" i="1"/>
  <c r="H56" i="1"/>
  <c r="G56" i="1"/>
  <c r="D56" i="1"/>
  <c r="C56" i="1"/>
  <c r="H55" i="1"/>
  <c r="G55" i="1"/>
  <c r="D55" i="1"/>
  <c r="C55"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C25" i="1"/>
  <c r="H24" i="1"/>
  <c r="G24" i="1"/>
  <c r="D24" i="1"/>
  <c r="C24" i="1"/>
  <c r="H23" i="1"/>
  <c r="G23" i="1"/>
  <c r="D23" i="1"/>
  <c r="C23" i="1"/>
  <c r="H22" i="1"/>
  <c r="G22" i="1"/>
  <c r="D22" i="1"/>
  <c r="C22" i="1"/>
  <c r="H21" i="1"/>
  <c r="G21" i="1"/>
  <c r="D21" i="1"/>
  <c r="C21" i="1"/>
  <c r="H20" i="1"/>
  <c r="D20" i="1"/>
  <c r="G20" i="1" s="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D9" i="1"/>
  <c r="G9" i="1" s="1"/>
  <c r="C9" i="1"/>
  <c r="H8" i="1"/>
  <c r="D8" i="1"/>
  <c r="G8" i="1" s="1"/>
  <c r="C8" i="1"/>
  <c r="D7" i="1"/>
  <c r="G7" i="1" s="1"/>
  <c r="C7" i="1"/>
  <c r="H6" i="1"/>
  <c r="D6" i="1"/>
  <c r="G6" i="1" s="1"/>
  <c r="C6" i="1"/>
  <c r="D5" i="1"/>
  <c r="G5" i="1" s="1"/>
  <c r="C5" i="1"/>
  <c r="H4" i="1"/>
  <c r="D4" i="1"/>
  <c r="G4" i="1" s="1"/>
  <c r="C4" i="1"/>
  <c r="C3" i="1"/>
  <c r="G1284" i="1" l="1"/>
  <c r="G1158" i="1"/>
  <c r="E322" i="9"/>
  <c r="B322" i="9" s="1"/>
  <c r="G1307" i="1"/>
  <c r="H1305" i="1"/>
  <c r="G1306" i="1"/>
  <c r="H1307" i="1"/>
  <c r="H1339" i="1"/>
  <c r="G1340" i="1"/>
  <c r="G1680" i="1"/>
  <c r="G1665" i="1"/>
  <c r="G1655" i="1"/>
  <c r="C1654" i="1"/>
  <c r="G1644" i="1"/>
  <c r="G1640" i="1"/>
  <c r="G1639" i="1"/>
  <c r="C1628" i="1"/>
  <c r="H1628" i="1" s="1"/>
  <c r="G1599" i="1"/>
  <c r="G1593" i="1"/>
  <c r="G1591" i="1"/>
  <c r="G1624" i="1"/>
  <c r="G1623" i="1"/>
  <c r="H1681" i="1"/>
  <c r="G1612" i="1"/>
  <c r="G1609" i="1"/>
  <c r="G1608" i="1"/>
  <c r="G1607" i="1"/>
  <c r="H1606" i="1"/>
  <c r="C1604" i="1"/>
  <c r="G1604" i="1" s="1"/>
  <c r="G1592" i="1"/>
  <c r="H1590" i="1"/>
  <c r="G1585" i="1"/>
  <c r="H1583" i="1"/>
  <c r="G1583" i="1"/>
  <c r="G1584" i="1"/>
  <c r="G1558" i="1"/>
  <c r="I1558" i="1" s="1"/>
  <c r="E327" i="9"/>
  <c r="B327" i="9" s="1"/>
  <c r="F274" i="5"/>
  <c r="G1291" i="1"/>
  <c r="H1290" i="1"/>
  <c r="H1278" i="1"/>
  <c r="G1203" i="1"/>
  <c r="F197" i="5"/>
  <c r="G1290" i="1"/>
  <c r="H1281" i="1"/>
  <c r="G1278" i="1"/>
  <c r="H1279" i="1"/>
  <c r="H1275" i="1"/>
  <c r="G1268" i="1"/>
  <c r="G1368" i="1"/>
  <c r="H1390" i="1"/>
  <c r="H1400" i="1"/>
  <c r="G1400" i="1"/>
  <c r="G1396" i="1"/>
  <c r="G1392" i="1"/>
  <c r="G1390" i="1"/>
  <c r="G1297" i="1"/>
  <c r="H1297" i="1"/>
  <c r="H1295" i="1"/>
  <c r="G1302" i="1"/>
  <c r="H1301" i="1"/>
  <c r="F297" i="5"/>
  <c r="E335" i="9"/>
  <c r="B335" i="9" s="1"/>
  <c r="E37" i="9"/>
  <c r="B37" i="9" s="1"/>
  <c r="H645" i="1"/>
  <c r="H1388" i="1"/>
  <c r="G1388" i="1"/>
  <c r="G1387" i="1"/>
  <c r="G1386" i="1"/>
  <c r="G1384" i="1"/>
  <c r="H1267" i="1"/>
  <c r="E255" i="5"/>
  <c r="D1259" i="1" s="1"/>
  <c r="G1259" i="1" s="1"/>
  <c r="G1266" i="1"/>
  <c r="G1264" i="1"/>
  <c r="H1265" i="1"/>
  <c r="E311" i="9"/>
  <c r="B311" i="9" s="1"/>
  <c r="E329" i="9"/>
  <c r="B329" i="9" s="1"/>
  <c r="G1262" i="1"/>
  <c r="H1263" i="1"/>
  <c r="F255" i="5"/>
  <c r="E157" i="9"/>
  <c r="B157" i="9" s="1"/>
  <c r="H1536" i="1"/>
  <c r="H1525" i="1"/>
  <c r="G1525" i="1"/>
  <c r="F129" i="6"/>
  <c r="H1507" i="1"/>
  <c r="H1505" i="1"/>
  <c r="G1504" i="1"/>
  <c r="H1503" i="1"/>
  <c r="F107" i="6"/>
  <c r="G1482" i="1"/>
  <c r="G1480" i="1"/>
  <c r="H1471" i="1"/>
  <c r="H1477" i="1"/>
  <c r="G1450" i="1"/>
  <c r="H1451" i="1"/>
  <c r="G1436" i="1"/>
  <c r="E35" i="6"/>
  <c r="E141" i="6" s="1"/>
  <c r="H1435" i="1"/>
  <c r="G1426" i="1"/>
  <c r="G1404" i="1"/>
  <c r="D1401" i="1"/>
  <c r="G1401" i="1" s="1"/>
  <c r="F6" i="6"/>
  <c r="D1402" i="1"/>
  <c r="G1260" i="1"/>
  <c r="F256" i="5"/>
  <c r="E303" i="9"/>
  <c r="B303" i="9" s="1"/>
  <c r="H1256" i="1"/>
  <c r="G1256" i="1"/>
  <c r="H1257" i="1"/>
  <c r="E340" i="9"/>
  <c r="B340" i="9" s="1"/>
  <c r="H1223" i="1"/>
  <c r="E324" i="9"/>
  <c r="B324" i="9" s="1"/>
  <c r="H1224" i="1"/>
  <c r="E319" i="9"/>
  <c r="B319" i="9" s="1"/>
  <c r="G1200" i="1"/>
  <c r="G1198" i="1"/>
  <c r="G1190" i="1"/>
  <c r="G1194" i="1"/>
  <c r="G1188" i="1"/>
  <c r="E178" i="5"/>
  <c r="D1182" i="1" s="1"/>
  <c r="F181" i="5"/>
  <c r="E317" i="9"/>
  <c r="B317" i="9" s="1"/>
  <c r="G1170" i="1"/>
  <c r="G1164" i="1"/>
  <c r="G1140" i="1"/>
  <c r="F135" i="5"/>
  <c r="G1092" i="1"/>
  <c r="G1076" i="1"/>
  <c r="B341" i="9"/>
  <c r="G1062" i="1"/>
  <c r="G1060" i="1"/>
  <c r="G1050" i="1"/>
  <c r="H1050" i="1"/>
  <c r="F45" i="5"/>
  <c r="G1046" i="1"/>
  <c r="G1034" i="1"/>
  <c r="E312" i="9"/>
  <c r="B312" i="9" s="1"/>
  <c r="F236" i="9"/>
  <c r="H1024" i="1"/>
  <c r="E320" i="9"/>
  <c r="B320" i="9" s="1"/>
  <c r="G1030" i="1"/>
  <c r="G1028" i="1"/>
  <c r="G1026" i="1"/>
  <c r="E12" i="5"/>
  <c r="D1017" i="1" s="1"/>
  <c r="H1017" i="1" s="1"/>
  <c r="G1018" i="1"/>
  <c r="F13" i="5"/>
  <c r="G1016" i="1"/>
  <c r="D1013" i="1"/>
  <c r="H1013" i="1" s="1"/>
  <c r="H649" i="1"/>
  <c r="F656" i="4"/>
  <c r="E307" i="9"/>
  <c r="B307" i="9" s="1"/>
  <c r="E36" i="9"/>
  <c r="B36" i="9" s="1"/>
  <c r="E31" i="9"/>
  <c r="B31" i="9" s="1"/>
  <c r="E166" i="9"/>
  <c r="B166" i="9" s="1"/>
  <c r="G988" i="1"/>
  <c r="H905" i="1"/>
  <c r="G848" i="1"/>
  <c r="G844" i="1"/>
  <c r="H843" i="1"/>
  <c r="G774" i="1"/>
  <c r="G770" i="1"/>
  <c r="H755" i="1"/>
  <c r="E54" i="9"/>
  <c r="B54" i="9" s="1"/>
  <c r="H727" i="1"/>
  <c r="E41" i="9"/>
  <c r="B41" i="9" s="1"/>
  <c r="G715" i="1"/>
  <c r="H715" i="1"/>
  <c r="F235" i="9"/>
  <c r="B235" i="9" s="1"/>
  <c r="H695" i="1"/>
  <c r="G666" i="1"/>
  <c r="H663" i="1"/>
  <c r="G662" i="1"/>
  <c r="G660" i="1"/>
  <c r="G657" i="1"/>
  <c r="H657" i="1"/>
  <c r="E26" i="9"/>
  <c r="B26" i="9" s="1"/>
  <c r="E296" i="9"/>
  <c r="B296" i="9" s="1"/>
  <c r="G650" i="1"/>
  <c r="G616" i="1"/>
  <c r="G415" i="1"/>
  <c r="H421" i="1"/>
  <c r="E647" i="4"/>
  <c r="D641" i="1" s="1"/>
  <c r="H641" i="1" s="1"/>
  <c r="G414" i="1"/>
  <c r="H422" i="1"/>
  <c r="H496" i="1"/>
  <c r="G496" i="1"/>
  <c r="E491" i="4"/>
  <c r="D485" i="1" s="1"/>
  <c r="E115" i="9"/>
  <c r="B115" i="9" s="1"/>
  <c r="H497" i="1"/>
  <c r="G375" i="1"/>
  <c r="F388" i="4"/>
  <c r="G384" i="1"/>
  <c r="G380" i="1"/>
  <c r="H374" i="1"/>
  <c r="G374" i="1"/>
  <c r="F379" i="4"/>
  <c r="G369" i="1"/>
  <c r="G372" i="1"/>
  <c r="F374" i="4"/>
  <c r="G357" i="1"/>
  <c r="G306" i="1"/>
  <c r="G305" i="1"/>
  <c r="G423" i="1"/>
  <c r="F428" i="4"/>
  <c r="G300" i="1"/>
  <c r="E648" i="4"/>
  <c r="D642" i="1" s="1"/>
  <c r="G642" i="1" s="1"/>
  <c r="G272" i="1"/>
  <c r="G271" i="1"/>
  <c r="E273" i="4"/>
  <c r="D269" i="1" s="1"/>
  <c r="F273" i="4"/>
  <c r="F247" i="9"/>
  <c r="B247" i="9" s="1"/>
  <c r="G270" i="1"/>
  <c r="E83" i="9"/>
  <c r="B83" i="9" s="1"/>
  <c r="H265" i="1"/>
  <c r="G265" i="1"/>
  <c r="G267" i="1"/>
  <c r="E82" i="9"/>
  <c r="B82" i="9" s="1"/>
  <c r="G242" i="1"/>
  <c r="H242" i="1"/>
  <c r="F246" i="4"/>
  <c r="G243" i="1"/>
  <c r="E230" i="4"/>
  <c r="D226" i="1" s="1"/>
  <c r="G233" i="1"/>
  <c r="E69" i="9"/>
  <c r="B69" i="9" s="1"/>
  <c r="D217" i="1"/>
  <c r="G221" i="1"/>
  <c r="G216" i="1"/>
  <c r="E67" i="9"/>
  <c r="B67" i="9" s="1"/>
  <c r="G215" i="1"/>
  <c r="G213" i="1"/>
  <c r="D212" i="1"/>
  <c r="E202" i="4"/>
  <c r="D198" i="1" s="1"/>
  <c r="G204" i="1"/>
  <c r="G197" i="1"/>
  <c r="G194" i="1"/>
  <c r="F243" i="9"/>
  <c r="B243" i="9" s="1"/>
  <c r="F242" i="9"/>
  <c r="F194" i="4"/>
  <c r="G190" i="1"/>
  <c r="B241" i="9"/>
  <c r="G191" i="1"/>
  <c r="F240" i="9"/>
  <c r="B240" i="9" s="1"/>
  <c r="G183" i="1"/>
  <c r="G182" i="1"/>
  <c r="E52" i="9"/>
  <c r="B52" i="9" s="1"/>
  <c r="F239" i="9"/>
  <c r="B239" i="9" s="1"/>
  <c r="E50" i="9"/>
  <c r="B50" i="9" s="1"/>
  <c r="G174" i="1"/>
  <c r="G175" i="1"/>
  <c r="F178" i="4"/>
  <c r="G171" i="1"/>
  <c r="G166" i="1"/>
  <c r="G169" i="1"/>
  <c r="E164" i="4"/>
  <c r="D160" i="1" s="1"/>
  <c r="F170" i="4"/>
  <c r="G165" i="1"/>
  <c r="G161" i="1"/>
  <c r="G163" i="1"/>
  <c r="G158" i="1"/>
  <c r="B237" i="9"/>
  <c r="H149" i="1"/>
  <c r="G149" i="1"/>
  <c r="B229" i="9"/>
  <c r="E27" i="9"/>
  <c r="B27" i="9" s="1"/>
  <c r="H5" i="1"/>
  <c r="B236" i="9"/>
  <c r="E45" i="9"/>
  <c r="B45" i="9" s="1"/>
  <c r="H102" i="1"/>
  <c r="G102" i="1"/>
  <c r="F106" i="4"/>
  <c r="F107" i="4"/>
  <c r="H87" i="1"/>
  <c r="F232" i="9"/>
  <c r="B232" i="9" s="1"/>
  <c r="H88" i="1"/>
  <c r="E82" i="4"/>
  <c r="D78" i="1" s="1"/>
  <c r="H54" i="1"/>
  <c r="F74" i="4"/>
  <c r="G60" i="1"/>
  <c r="F61" i="4"/>
  <c r="E49" i="4"/>
  <c r="D45" i="1" s="1"/>
  <c r="F58" i="4"/>
  <c r="E29" i="9"/>
  <c r="B29" i="9" s="1"/>
  <c r="G25" i="1"/>
  <c r="H25" i="1"/>
  <c r="F29" i="4"/>
  <c r="H7" i="1"/>
  <c r="E7" i="4"/>
  <c r="F7" i="4" s="1"/>
  <c r="F8" i="4"/>
  <c r="H533" i="1"/>
  <c r="G533" i="1"/>
  <c r="H541" i="1"/>
  <c r="G541" i="1"/>
  <c r="H549" i="1"/>
  <c r="G549" i="1"/>
  <c r="H557" i="1"/>
  <c r="G557" i="1"/>
  <c r="H749" i="1"/>
  <c r="G749" i="1"/>
  <c r="H571" i="1"/>
  <c r="G571" i="1"/>
  <c r="H579" i="1"/>
  <c r="G579" i="1"/>
  <c r="H587" i="1"/>
  <c r="G587" i="1"/>
  <c r="H595" i="1"/>
  <c r="G595" i="1"/>
  <c r="H603" i="1"/>
  <c r="G603" i="1"/>
  <c r="H611" i="1"/>
  <c r="G611" i="1"/>
  <c r="H619" i="1"/>
  <c r="G619" i="1"/>
  <c r="H627" i="1"/>
  <c r="G627" i="1"/>
  <c r="H701" i="1"/>
  <c r="G701" i="1"/>
  <c r="H531" i="1"/>
  <c r="G531" i="1"/>
  <c r="H539" i="1"/>
  <c r="G539" i="1"/>
  <c r="H547" i="1"/>
  <c r="G547" i="1"/>
  <c r="H555" i="1"/>
  <c r="G555" i="1"/>
  <c r="H563" i="1"/>
  <c r="G563" i="1"/>
  <c r="H781" i="1"/>
  <c r="G781" i="1"/>
  <c r="H851" i="1"/>
  <c r="G851" i="1"/>
  <c r="H899" i="1"/>
  <c r="G899" i="1"/>
  <c r="H1079" i="1"/>
  <c r="G1079" i="1"/>
  <c r="H1087" i="1"/>
  <c r="G1087" i="1"/>
  <c r="H569" i="1"/>
  <c r="G569" i="1"/>
  <c r="H577" i="1"/>
  <c r="G577" i="1"/>
  <c r="H585" i="1"/>
  <c r="G585" i="1"/>
  <c r="H593" i="1"/>
  <c r="G593" i="1"/>
  <c r="H601" i="1"/>
  <c r="G601" i="1"/>
  <c r="H609" i="1"/>
  <c r="G609" i="1"/>
  <c r="H617" i="1"/>
  <c r="G617" i="1"/>
  <c r="H625" i="1"/>
  <c r="G625" i="1"/>
  <c r="H733" i="1"/>
  <c r="G733" i="1"/>
  <c r="H537" i="1"/>
  <c r="G537" i="1"/>
  <c r="H545" i="1"/>
  <c r="G545" i="1"/>
  <c r="H553" i="1"/>
  <c r="G553" i="1"/>
  <c r="H561" i="1"/>
  <c r="G561" i="1"/>
  <c r="H813" i="1"/>
  <c r="G813" i="1"/>
  <c r="H567" i="1"/>
  <c r="G567" i="1"/>
  <c r="H575" i="1"/>
  <c r="G575" i="1"/>
  <c r="H583" i="1"/>
  <c r="G583" i="1"/>
  <c r="H591" i="1"/>
  <c r="G591" i="1"/>
  <c r="H599" i="1"/>
  <c r="G599" i="1"/>
  <c r="H607" i="1"/>
  <c r="G607" i="1"/>
  <c r="H615" i="1"/>
  <c r="G615" i="1"/>
  <c r="H631" i="1"/>
  <c r="G631" i="1"/>
  <c r="H765" i="1"/>
  <c r="G765" i="1"/>
  <c r="H535" i="1"/>
  <c r="G535" i="1"/>
  <c r="H543" i="1"/>
  <c r="G543" i="1"/>
  <c r="H551" i="1"/>
  <c r="G551" i="1"/>
  <c r="H559" i="1"/>
  <c r="G559" i="1"/>
  <c r="H636" i="1"/>
  <c r="G636" i="1"/>
  <c r="H717" i="1"/>
  <c r="G717" i="1"/>
  <c r="H573" i="1"/>
  <c r="G573" i="1"/>
  <c r="H581" i="1"/>
  <c r="G581" i="1"/>
  <c r="H589" i="1"/>
  <c r="G589" i="1"/>
  <c r="H597" i="1"/>
  <c r="G597" i="1"/>
  <c r="H605" i="1"/>
  <c r="G605" i="1"/>
  <c r="H613" i="1"/>
  <c r="G613" i="1"/>
  <c r="H621" i="1"/>
  <c r="G621" i="1"/>
  <c r="H629" i="1"/>
  <c r="G629" i="1"/>
  <c r="H797" i="1"/>
  <c r="G797" i="1"/>
  <c r="G703" i="1"/>
  <c r="G719" i="1"/>
  <c r="G735" i="1"/>
  <c r="G751" i="1"/>
  <c r="G767" i="1"/>
  <c r="G783" i="1"/>
  <c r="G799" i="1"/>
  <c r="G815" i="1"/>
  <c r="H1313" i="1"/>
  <c r="G1313" i="1"/>
  <c r="H849" i="1"/>
  <c r="G849" i="1"/>
  <c r="H883" i="1"/>
  <c r="G883" i="1"/>
  <c r="H897" i="1"/>
  <c r="G897" i="1"/>
  <c r="H1251" i="1"/>
  <c r="G1251" i="1"/>
  <c r="H835" i="1"/>
  <c r="G835" i="1"/>
  <c r="H881" i="1"/>
  <c r="G881" i="1"/>
  <c r="H1231" i="1"/>
  <c r="G1231" i="1"/>
  <c r="H1453" i="1"/>
  <c r="G1453" i="1"/>
  <c r="H833" i="1"/>
  <c r="G833" i="1"/>
  <c r="H867" i="1"/>
  <c r="G867" i="1"/>
  <c r="H925" i="1"/>
  <c r="G925" i="1"/>
  <c r="H933" i="1"/>
  <c r="G933" i="1"/>
  <c r="H941" i="1"/>
  <c r="G941" i="1"/>
  <c r="H949" i="1"/>
  <c r="G949" i="1"/>
  <c r="H957" i="1"/>
  <c r="G957" i="1"/>
  <c r="H965" i="1"/>
  <c r="G965" i="1"/>
  <c r="H973" i="1"/>
  <c r="G973" i="1"/>
  <c r="H981" i="1"/>
  <c r="G981" i="1"/>
  <c r="H989" i="1"/>
  <c r="G989" i="1"/>
  <c r="H997" i="1"/>
  <c r="G997" i="1"/>
  <c r="H1005" i="1"/>
  <c r="G1005" i="1"/>
  <c r="H1226" i="1"/>
  <c r="G1226" i="1"/>
  <c r="G635" i="1"/>
  <c r="G693" i="1"/>
  <c r="G709" i="1"/>
  <c r="G725" i="1"/>
  <c r="G741" i="1"/>
  <c r="G757" i="1"/>
  <c r="G773" i="1"/>
  <c r="G789" i="1"/>
  <c r="G805" i="1"/>
  <c r="H915" i="1"/>
  <c r="G915" i="1"/>
  <c r="H1373" i="1"/>
  <c r="G1373" i="1"/>
  <c r="H865" i="1"/>
  <c r="G865" i="1"/>
  <c r="H1025" i="1"/>
  <c r="G1025" i="1"/>
  <c r="H1033" i="1"/>
  <c r="G1033" i="1"/>
  <c r="H1041" i="1"/>
  <c r="G1041" i="1"/>
  <c r="H1049" i="1"/>
  <c r="G1049" i="1"/>
  <c r="H1057" i="1"/>
  <c r="G1057" i="1"/>
  <c r="H1065" i="1"/>
  <c r="G1065" i="1"/>
  <c r="H1073" i="1"/>
  <c r="G1073" i="1"/>
  <c r="H1101" i="1"/>
  <c r="G1101" i="1"/>
  <c r="H1109" i="1"/>
  <c r="G1109" i="1"/>
  <c r="H1117" i="1"/>
  <c r="G1117" i="1"/>
  <c r="H1125" i="1"/>
  <c r="G1125" i="1"/>
  <c r="H1133" i="1"/>
  <c r="G1133" i="1"/>
  <c r="H1141" i="1"/>
  <c r="G1141" i="1"/>
  <c r="H1149" i="1"/>
  <c r="G1149" i="1"/>
  <c r="H1155" i="1"/>
  <c r="G1155" i="1"/>
  <c r="H1163" i="1"/>
  <c r="G1163" i="1"/>
  <c r="H1171" i="1"/>
  <c r="G1171" i="1"/>
  <c r="H1179" i="1"/>
  <c r="G1179" i="1"/>
  <c r="H1183" i="1"/>
  <c r="G1183" i="1"/>
  <c r="H1191" i="1"/>
  <c r="G1191" i="1"/>
  <c r="H1199" i="1"/>
  <c r="G1199" i="1"/>
  <c r="H1325" i="1"/>
  <c r="G1325" i="1"/>
  <c r="G314" i="9"/>
  <c r="E314" i="9" s="1"/>
  <c r="B314" i="9" s="1"/>
  <c r="F89" i="5"/>
  <c r="D88" i="5"/>
  <c r="C1094" i="1"/>
  <c r="H923" i="1"/>
  <c r="G923" i="1"/>
  <c r="H931" i="1"/>
  <c r="G931" i="1"/>
  <c r="H939" i="1"/>
  <c r="G939" i="1"/>
  <c r="H947" i="1"/>
  <c r="G947" i="1"/>
  <c r="H955" i="1"/>
  <c r="G955" i="1"/>
  <c r="H963" i="1"/>
  <c r="G963" i="1"/>
  <c r="H971" i="1"/>
  <c r="G971" i="1"/>
  <c r="H979" i="1"/>
  <c r="G979" i="1"/>
  <c r="H987" i="1"/>
  <c r="G987" i="1"/>
  <c r="H995" i="1"/>
  <c r="G995" i="1"/>
  <c r="H1003" i="1"/>
  <c r="G1003" i="1"/>
  <c r="H1077" i="1"/>
  <c r="G1077" i="1"/>
  <c r="H1085" i="1"/>
  <c r="G1085" i="1"/>
  <c r="H1405" i="1"/>
  <c r="G1405" i="1"/>
  <c r="H1580" i="1"/>
  <c r="G1580" i="1"/>
  <c r="I1580" i="1" s="1"/>
  <c r="J1580" i="1"/>
  <c r="H1588" i="1"/>
  <c r="G1588" i="1"/>
  <c r="G913" i="1"/>
  <c r="H1015" i="1"/>
  <c r="G1015" i="1"/>
  <c r="H1023" i="1"/>
  <c r="G1023" i="1"/>
  <c r="H1031" i="1"/>
  <c r="G1031" i="1"/>
  <c r="H1039" i="1"/>
  <c r="G1039" i="1"/>
  <c r="H1047" i="1"/>
  <c r="G1047" i="1"/>
  <c r="H1055" i="1"/>
  <c r="G1055" i="1"/>
  <c r="H1063" i="1"/>
  <c r="G1063" i="1"/>
  <c r="H1071" i="1"/>
  <c r="G1071" i="1"/>
  <c r="H1099" i="1"/>
  <c r="G1099" i="1"/>
  <c r="H1107" i="1"/>
  <c r="G1107" i="1"/>
  <c r="H1115" i="1"/>
  <c r="G1115" i="1"/>
  <c r="H1123" i="1"/>
  <c r="G1123" i="1"/>
  <c r="H1131" i="1"/>
  <c r="G1131" i="1"/>
  <c r="H1139" i="1"/>
  <c r="G1139" i="1"/>
  <c r="H1147" i="1"/>
  <c r="G1147" i="1"/>
  <c r="H1153" i="1"/>
  <c r="G1153" i="1"/>
  <c r="H1161" i="1"/>
  <c r="G1161" i="1"/>
  <c r="H1169" i="1"/>
  <c r="G1169" i="1"/>
  <c r="H1177" i="1"/>
  <c r="G1177" i="1"/>
  <c r="H1189" i="1"/>
  <c r="G1189" i="1"/>
  <c r="H1197" i="1"/>
  <c r="G1197" i="1"/>
  <c r="G1235" i="1"/>
  <c r="H1238" i="1"/>
  <c r="G1238" i="1"/>
  <c r="H1277" i="1"/>
  <c r="G1277" i="1"/>
  <c r="H1357" i="1"/>
  <c r="G1357" i="1"/>
  <c r="G1393" i="1"/>
  <c r="H1437" i="1"/>
  <c r="G1437" i="1"/>
  <c r="G1473" i="1"/>
  <c r="H1511" i="1"/>
  <c r="G1511" i="1"/>
  <c r="G831" i="1"/>
  <c r="G847" i="1"/>
  <c r="G863" i="1"/>
  <c r="G879" i="1"/>
  <c r="H921" i="1"/>
  <c r="G921" i="1"/>
  <c r="H929" i="1"/>
  <c r="G929" i="1"/>
  <c r="H937" i="1"/>
  <c r="G937" i="1"/>
  <c r="H945" i="1"/>
  <c r="G945" i="1"/>
  <c r="H953" i="1"/>
  <c r="G953" i="1"/>
  <c r="H961" i="1"/>
  <c r="G961" i="1"/>
  <c r="H969" i="1"/>
  <c r="G969" i="1"/>
  <c r="H977" i="1"/>
  <c r="G977" i="1"/>
  <c r="H985" i="1"/>
  <c r="G985" i="1"/>
  <c r="H993" i="1"/>
  <c r="G993" i="1"/>
  <c r="H1001" i="1"/>
  <c r="G1001" i="1"/>
  <c r="H1009" i="1"/>
  <c r="G1009" i="1"/>
  <c r="H1083" i="1"/>
  <c r="G1083" i="1"/>
  <c r="H1091" i="1"/>
  <c r="G1091" i="1"/>
  <c r="H1206" i="1"/>
  <c r="G1206" i="1"/>
  <c r="H1215" i="1"/>
  <c r="G1215" i="1"/>
  <c r="H1247" i="1"/>
  <c r="G1247" i="1"/>
  <c r="H1309" i="1"/>
  <c r="G1309" i="1"/>
  <c r="G1345" i="1"/>
  <c r="J1568" i="1"/>
  <c r="H1568" i="1"/>
  <c r="G1568" i="1"/>
  <c r="H1021" i="1"/>
  <c r="G1021" i="1"/>
  <c r="H1029" i="1"/>
  <c r="G1029" i="1"/>
  <c r="H1037" i="1"/>
  <c r="G1037" i="1"/>
  <c r="H1045" i="1"/>
  <c r="G1045" i="1"/>
  <c r="H1053" i="1"/>
  <c r="G1053" i="1"/>
  <c r="H1061" i="1"/>
  <c r="G1061" i="1"/>
  <c r="H1069" i="1"/>
  <c r="G1069" i="1"/>
  <c r="H1097" i="1"/>
  <c r="G1097" i="1"/>
  <c r="H1105" i="1"/>
  <c r="G1105" i="1"/>
  <c r="H1113" i="1"/>
  <c r="G1113" i="1"/>
  <c r="H1121" i="1"/>
  <c r="G1121" i="1"/>
  <c r="H1129" i="1"/>
  <c r="G1129" i="1"/>
  <c r="H1137" i="1"/>
  <c r="G1137" i="1"/>
  <c r="H1145" i="1"/>
  <c r="G1145" i="1"/>
  <c r="H1159" i="1"/>
  <c r="G1159" i="1"/>
  <c r="H1167" i="1"/>
  <c r="G1167" i="1"/>
  <c r="H1175" i="1"/>
  <c r="G1175" i="1"/>
  <c r="H1187" i="1"/>
  <c r="G1187" i="1"/>
  <c r="H1195" i="1"/>
  <c r="G1195" i="1"/>
  <c r="H1389" i="1"/>
  <c r="G1389" i="1"/>
  <c r="H1469" i="1"/>
  <c r="G1469" i="1"/>
  <c r="H1550" i="1"/>
  <c r="G1550" i="1"/>
  <c r="J1550" i="1"/>
  <c r="J1561" i="1"/>
  <c r="H1561" i="1"/>
  <c r="H919" i="1"/>
  <c r="G919" i="1"/>
  <c r="H927" i="1"/>
  <c r="G927" i="1"/>
  <c r="H935" i="1"/>
  <c r="G935" i="1"/>
  <c r="H943" i="1"/>
  <c r="G943" i="1"/>
  <c r="H951" i="1"/>
  <c r="G951" i="1"/>
  <c r="H959" i="1"/>
  <c r="G959" i="1"/>
  <c r="H967" i="1"/>
  <c r="G967" i="1"/>
  <c r="H975" i="1"/>
  <c r="G975" i="1"/>
  <c r="H983" i="1"/>
  <c r="G983" i="1"/>
  <c r="H991" i="1"/>
  <c r="G991" i="1"/>
  <c r="H999" i="1"/>
  <c r="G999" i="1"/>
  <c r="H1007" i="1"/>
  <c r="G1007" i="1"/>
  <c r="H1081" i="1"/>
  <c r="G1081" i="1"/>
  <c r="H1089" i="1"/>
  <c r="G1089" i="1"/>
  <c r="G1210" i="1"/>
  <c r="G1242" i="1"/>
  <c r="H1341" i="1"/>
  <c r="G1341" i="1"/>
  <c r="G1377" i="1"/>
  <c r="G1457" i="1"/>
  <c r="H1019" i="1"/>
  <c r="G1019" i="1"/>
  <c r="H1027" i="1"/>
  <c r="G1027" i="1"/>
  <c r="H1035" i="1"/>
  <c r="G1035" i="1"/>
  <c r="H1043" i="1"/>
  <c r="G1043" i="1"/>
  <c r="H1051" i="1"/>
  <c r="G1051" i="1"/>
  <c r="H1059" i="1"/>
  <c r="G1059" i="1"/>
  <c r="H1067" i="1"/>
  <c r="G1067" i="1"/>
  <c r="H1095" i="1"/>
  <c r="G1095" i="1"/>
  <c r="H1103" i="1"/>
  <c r="G1103" i="1"/>
  <c r="H1111" i="1"/>
  <c r="G1111" i="1"/>
  <c r="H1119" i="1"/>
  <c r="G1119" i="1"/>
  <c r="H1127" i="1"/>
  <c r="G1127" i="1"/>
  <c r="H1135" i="1"/>
  <c r="G1135" i="1"/>
  <c r="H1143" i="1"/>
  <c r="G1143" i="1"/>
  <c r="H1151" i="1"/>
  <c r="G1151" i="1"/>
  <c r="H1157" i="1"/>
  <c r="G1157" i="1"/>
  <c r="H1165" i="1"/>
  <c r="G1165" i="1"/>
  <c r="H1173" i="1"/>
  <c r="G1173" i="1"/>
  <c r="H1185" i="1"/>
  <c r="G1185" i="1"/>
  <c r="H1193" i="1"/>
  <c r="G1193" i="1"/>
  <c r="H1222" i="1"/>
  <c r="G1222" i="1"/>
  <c r="H1261" i="1"/>
  <c r="G1261" i="1"/>
  <c r="H1293" i="1"/>
  <c r="G1293" i="1"/>
  <c r="G1329" i="1"/>
  <c r="H1421" i="1"/>
  <c r="G1421" i="1"/>
  <c r="H1497" i="1"/>
  <c r="G1497" i="1"/>
  <c r="H1524" i="1"/>
  <c r="G1524" i="1"/>
  <c r="J1547" i="1"/>
  <c r="H1547" i="1"/>
  <c r="G1547" i="1"/>
  <c r="G1561" i="1"/>
  <c r="H1202" i="1"/>
  <c r="G1209" i="1"/>
  <c r="H1218" i="1"/>
  <c r="G1225" i="1"/>
  <c r="H1234" i="1"/>
  <c r="G1241" i="1"/>
  <c r="G1271" i="1"/>
  <c r="G1287" i="1"/>
  <c r="G1303" i="1"/>
  <c r="G1319" i="1"/>
  <c r="G1335" i="1"/>
  <c r="G1351" i="1"/>
  <c r="G1367" i="1"/>
  <c r="G1383" i="1"/>
  <c r="G1399" i="1"/>
  <c r="G1415" i="1"/>
  <c r="G1447" i="1"/>
  <c r="G1463" i="1"/>
  <c r="G1479" i="1"/>
  <c r="G1493" i="1"/>
  <c r="G1507" i="1"/>
  <c r="G1620" i="1"/>
  <c r="H1532" i="1"/>
  <c r="H1540" i="1"/>
  <c r="G1540" i="1"/>
  <c r="E89" i="6"/>
  <c r="D1485" i="1" s="1"/>
  <c r="H1485" i="1" s="1"/>
  <c r="D1495" i="1"/>
  <c r="G1495" i="1" s="1"/>
  <c r="F114" i="6"/>
  <c r="H30" i="3"/>
  <c r="C1510" i="1"/>
  <c r="E22" i="7"/>
  <c r="D1556" i="1"/>
  <c r="H1556" i="1" s="1"/>
  <c r="G1201" i="1"/>
  <c r="G1208" i="1"/>
  <c r="G1217" i="1"/>
  <c r="G1224" i="1"/>
  <c r="G1233" i="1"/>
  <c r="G1240" i="1"/>
  <c r="G1249" i="1"/>
  <c r="G1263" i="1"/>
  <c r="G1279" i="1"/>
  <c r="G1295" i="1"/>
  <c r="G1311" i="1"/>
  <c r="G1327" i="1"/>
  <c r="G1343" i="1"/>
  <c r="G1359" i="1"/>
  <c r="G1375" i="1"/>
  <c r="G1391" i="1"/>
  <c r="G1407" i="1"/>
  <c r="G1423" i="1"/>
  <c r="G1439" i="1"/>
  <c r="G1455" i="1"/>
  <c r="G1471" i="1"/>
  <c r="G1499" i="1"/>
  <c r="G1513" i="1"/>
  <c r="H1530" i="1"/>
  <c r="G1530" i="1"/>
  <c r="G1532" i="1"/>
  <c r="J1557" i="1"/>
  <c r="H1557" i="1"/>
  <c r="G1557" i="1"/>
  <c r="I1557" i="1" s="1"/>
  <c r="I1566" i="1"/>
  <c r="J1581" i="1"/>
  <c r="H1581" i="1"/>
  <c r="G1581" i="1"/>
  <c r="I1581" i="1" s="1"/>
  <c r="H1682" i="1"/>
  <c r="G1682" i="1"/>
  <c r="H24" i="9"/>
  <c r="G24" i="9"/>
  <c r="D152" i="4"/>
  <c r="F153" i="4"/>
  <c r="E262" i="4"/>
  <c r="D258" i="1" s="1"/>
  <c r="G1211" i="1"/>
  <c r="G1227" i="1"/>
  <c r="G1243" i="1"/>
  <c r="G1257" i="1"/>
  <c r="G1273" i="1"/>
  <c r="G1289" i="1"/>
  <c r="H1567" i="1"/>
  <c r="G1567" i="1"/>
  <c r="I1567" i="1" s="1"/>
  <c r="J1567" i="1"/>
  <c r="H1534" i="1"/>
  <c r="J1544" i="1"/>
  <c r="H1571" i="1"/>
  <c r="G1571" i="1"/>
  <c r="J1574" i="1"/>
  <c r="H1574" i="1"/>
  <c r="I1574" i="1" s="1"/>
  <c r="H1586" i="1"/>
  <c r="G1586" i="1"/>
  <c r="H1594" i="1"/>
  <c r="G1594" i="1"/>
  <c r="H1602" i="1"/>
  <c r="G1602" i="1"/>
  <c r="H1610" i="1"/>
  <c r="G1610" i="1"/>
  <c r="H1618" i="1"/>
  <c r="G1618" i="1"/>
  <c r="D49" i="4"/>
  <c r="F125" i="4"/>
  <c r="E70" i="5"/>
  <c r="F70" i="5" s="1"/>
  <c r="F71" i="5"/>
  <c r="H1526" i="1"/>
  <c r="H1554" i="1"/>
  <c r="G1554" i="1"/>
  <c r="I1554" i="1" s="1"/>
  <c r="J1554" i="1"/>
  <c r="J1564" i="1"/>
  <c r="H1564" i="1"/>
  <c r="H1674" i="1"/>
  <c r="G1674" i="1"/>
  <c r="D321" i="4"/>
  <c r="D7" i="5"/>
  <c r="C1622" i="1"/>
  <c r="I40" i="3"/>
  <c r="J1551" i="1"/>
  <c r="H1551" i="1"/>
  <c r="H1577" i="1"/>
  <c r="G1577" i="1"/>
  <c r="H1666" i="1"/>
  <c r="G1666" i="1"/>
  <c r="F252" i="5"/>
  <c r="H1522" i="1"/>
  <c r="G1526" i="1"/>
  <c r="J1543" i="1"/>
  <c r="H1543" i="1"/>
  <c r="G1543" i="1"/>
  <c r="I1543" i="1" s="1"/>
  <c r="G1564" i="1"/>
  <c r="I1564" i="1" s="1"/>
  <c r="H1573" i="1"/>
  <c r="G1573" i="1"/>
  <c r="J1573" i="1"/>
  <c r="H1626" i="1"/>
  <c r="G1626" i="1"/>
  <c r="H1634" i="1"/>
  <c r="G1634" i="1"/>
  <c r="H1642" i="1"/>
  <c r="G1642" i="1"/>
  <c r="H1650" i="1"/>
  <c r="G1650" i="1"/>
  <c r="H1658" i="1"/>
  <c r="G1658" i="1"/>
  <c r="H1684" i="1"/>
  <c r="D140" i="4"/>
  <c r="F141" i="4"/>
  <c r="D230" i="4"/>
  <c r="F231" i="4"/>
  <c r="G1551" i="1"/>
  <c r="I1551" i="1" s="1"/>
  <c r="H1560" i="1"/>
  <c r="G1560" i="1"/>
  <c r="I1560" i="1" s="1"/>
  <c r="J1560" i="1"/>
  <c r="H1559" i="1"/>
  <c r="I1559" i="1" s="1"/>
  <c r="H1563" i="1"/>
  <c r="H1566" i="1"/>
  <c r="H1576" i="1"/>
  <c r="I1576" i="1" s="1"/>
  <c r="H1579" i="1"/>
  <c r="I1579" i="1" s="1"/>
  <c r="H1587" i="1"/>
  <c r="H1595" i="1"/>
  <c r="H1603" i="1"/>
  <c r="H1611" i="1"/>
  <c r="H1619" i="1"/>
  <c r="H1627" i="1"/>
  <c r="H1635" i="1"/>
  <c r="H1643" i="1"/>
  <c r="H1651" i="1"/>
  <c r="H1659" i="1"/>
  <c r="H1667" i="1"/>
  <c r="H1675" i="1"/>
  <c r="H1683" i="1"/>
  <c r="F269" i="4"/>
  <c r="E309" i="4"/>
  <c r="E321" i="4"/>
  <c r="D316" i="1" s="1"/>
  <c r="F412" i="4"/>
  <c r="E536" i="4"/>
  <c r="H315" i="9"/>
  <c r="H316" i="9"/>
  <c r="E147" i="5"/>
  <c r="D1152" i="1" s="1"/>
  <c r="D251" i="5"/>
  <c r="D44" i="8"/>
  <c r="D164" i="4"/>
  <c r="D571" i="4"/>
  <c r="F630" i="4"/>
  <c r="D629" i="4"/>
  <c r="E571" i="4"/>
  <c r="D565" i="1" s="1"/>
  <c r="F204" i="5"/>
  <c r="D203" i="5"/>
  <c r="F222" i="4"/>
  <c r="F355" i="4"/>
  <c r="F488" i="4"/>
  <c r="F572" i="4"/>
  <c r="G339" i="9"/>
  <c r="E339" i="9" s="1"/>
  <c r="B339" i="9" s="1"/>
  <c r="F219" i="5"/>
  <c r="G1589" i="1"/>
  <c r="G1597" i="1"/>
  <c r="G1605" i="1"/>
  <c r="G1613" i="1"/>
  <c r="G1629" i="1"/>
  <c r="G1637" i="1"/>
  <c r="G1645" i="1"/>
  <c r="G1653" i="1"/>
  <c r="G1661" i="1"/>
  <c r="G1669" i="1"/>
  <c r="G1677" i="1"/>
  <c r="G1685" i="1"/>
  <c r="G156" i="9"/>
  <c r="E156" i="9" s="1"/>
  <c r="B156" i="9" s="1"/>
  <c r="F607" i="4"/>
  <c r="F186" i="5"/>
  <c r="D178" i="5"/>
  <c r="G1542" i="1"/>
  <c r="I1542" i="1" s="1"/>
  <c r="G1546" i="1"/>
  <c r="I1546" i="1" s="1"/>
  <c r="F427" i="4"/>
  <c r="D536" i="4"/>
  <c r="F220" i="5"/>
  <c r="F36" i="6"/>
  <c r="D35" i="6"/>
  <c r="E361" i="4"/>
  <c r="F361" i="4" s="1"/>
  <c r="E373" i="4"/>
  <c r="D368" i="1" s="1"/>
  <c r="G315" i="9"/>
  <c r="G316" i="9"/>
  <c r="D147" i="5"/>
  <c r="F150" i="5"/>
  <c r="F5" i="6"/>
  <c r="G182" i="9"/>
  <c r="E182" i="9" s="1"/>
  <c r="B182" i="9" s="1"/>
  <c r="G198" i="9"/>
  <c r="E198" i="9" s="1"/>
  <c r="B198" i="9" s="1"/>
  <c r="B313" i="9"/>
  <c r="F314" i="4"/>
  <c r="F426" i="4"/>
  <c r="E337" i="9"/>
  <c r="B337" i="9" s="1"/>
  <c r="I10" i="9"/>
  <c r="E99" i="9"/>
  <c r="B99" i="9" s="1"/>
  <c r="B101" i="9"/>
  <c r="B173" i="9"/>
  <c r="G188" i="9"/>
  <c r="E188" i="9" s="1"/>
  <c r="B188" i="9" s="1"/>
  <c r="G204" i="9"/>
  <c r="E204" i="9" s="1"/>
  <c r="B204" i="9" s="1"/>
  <c r="B244" i="9"/>
  <c r="F250" i="9"/>
  <c r="B250" i="9" s="1"/>
  <c r="G194" i="9"/>
  <c r="E194" i="9" s="1"/>
  <c r="B194" i="9" s="1"/>
  <c r="B266" i="9"/>
  <c r="B117" i="9"/>
  <c r="G184" i="9"/>
  <c r="E184" i="9" s="1"/>
  <c r="B184" i="9" s="1"/>
  <c r="G200" i="9"/>
  <c r="E200" i="9" s="1"/>
  <c r="B200" i="9" s="1"/>
  <c r="B242" i="9"/>
  <c r="B260" i="9"/>
  <c r="F266" i="9"/>
  <c r="F282" i="9"/>
  <c r="B282" i="9" s="1"/>
  <c r="B93" i="9"/>
  <c r="E155" i="9"/>
  <c r="B155" i="9" s="1"/>
  <c r="G190" i="9"/>
  <c r="E190" i="9" s="1"/>
  <c r="B190" i="9" s="1"/>
  <c r="B269" i="9"/>
  <c r="B276" i="9"/>
  <c r="B292" i="9"/>
  <c r="F298"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180" i="9"/>
  <c r="G196" i="9"/>
  <c r="E196" i="9" s="1"/>
  <c r="B196" i="9" s="1"/>
  <c r="E107" i="9"/>
  <c r="B107" i="9" s="1"/>
  <c r="B109" i="9"/>
  <c r="G186" i="9"/>
  <c r="E186" i="9" s="1"/>
  <c r="B186" i="9" s="1"/>
  <c r="G202" i="9"/>
  <c r="E202" i="9" s="1"/>
  <c r="B202" i="9" s="1"/>
  <c r="B234" i="9"/>
  <c r="B252" i="9"/>
  <c r="F258" i="9"/>
  <c r="B258" i="9" s="1"/>
  <c r="B290" i="9"/>
  <c r="E147" i="9"/>
  <c r="B147" i="9" s="1"/>
  <c r="G192" i="9"/>
  <c r="E192" i="9" s="1"/>
  <c r="B192" i="9" s="1"/>
  <c r="F274" i="9"/>
  <c r="B274" i="9" s="1"/>
  <c r="G1654" i="1" l="1"/>
  <c r="H1654" i="1"/>
  <c r="G1628" i="1"/>
  <c r="H1604" i="1"/>
  <c r="E251" i="5"/>
  <c r="I25" i="3" s="1"/>
  <c r="H1259" i="1"/>
  <c r="I28" i="3"/>
  <c r="D1431" i="1"/>
  <c r="H1401" i="1"/>
  <c r="G1402" i="1"/>
  <c r="H1402" i="1"/>
  <c r="E177" i="5"/>
  <c r="H19" i="9" s="1"/>
  <c r="E19" i="9" s="1"/>
  <c r="B19" i="9" s="1"/>
  <c r="H336" i="9"/>
  <c r="E315" i="9"/>
  <c r="B315" i="9" s="1"/>
  <c r="E316" i="9"/>
  <c r="B316" i="9" s="1"/>
  <c r="E7" i="5"/>
  <c r="F7" i="5" s="1"/>
  <c r="F12" i="5"/>
  <c r="G1017" i="1"/>
  <c r="G1013" i="1"/>
  <c r="F228" i="9"/>
  <c r="B228" i="9" s="1"/>
  <c r="G641" i="1"/>
  <c r="F647" i="4"/>
  <c r="H642" i="1"/>
  <c r="F491" i="4"/>
  <c r="E430" i="4"/>
  <c r="F430" i="4" s="1"/>
  <c r="H485" i="1"/>
  <c r="G485" i="1"/>
  <c r="H269" i="1"/>
  <c r="G269" i="1"/>
  <c r="F262" i="4"/>
  <c r="H217" i="1"/>
  <c r="G217" i="1"/>
  <c r="F202" i="4"/>
  <c r="H212" i="1"/>
  <c r="G212" i="1"/>
  <c r="H198" i="1"/>
  <c r="G198" i="1"/>
  <c r="E152" i="4"/>
  <c r="F152" i="4" s="1"/>
  <c r="E24" i="9"/>
  <c r="B24" i="9" s="1"/>
  <c r="G78" i="1"/>
  <c r="H78" i="1"/>
  <c r="F82" i="4"/>
  <c r="E6" i="4"/>
  <c r="D3" i="1"/>
  <c r="F35" i="6"/>
  <c r="H28" i="3"/>
  <c r="C1431" i="1"/>
  <c r="H25" i="3"/>
  <c r="C1255" i="1"/>
  <c r="E179" i="9"/>
  <c r="B179" i="9" s="1"/>
  <c r="F147" i="5"/>
  <c r="C1152" i="1"/>
  <c r="G336" i="9"/>
  <c r="D177" i="5"/>
  <c r="F178" i="5"/>
  <c r="C1182" i="1"/>
  <c r="F571" i="4"/>
  <c r="C565" i="1"/>
  <c r="E308" i="4"/>
  <c r="D304" i="1"/>
  <c r="F321" i="4"/>
  <c r="D308" i="4"/>
  <c r="C316" i="1"/>
  <c r="F49" i="4"/>
  <c r="C45" i="1"/>
  <c r="D1555" i="1"/>
  <c r="I34" i="3"/>
  <c r="F629" i="4"/>
  <c r="C623" i="1"/>
  <c r="D6" i="4"/>
  <c r="H1510" i="1"/>
  <c r="G1510" i="1"/>
  <c r="H1094" i="1"/>
  <c r="G1094" i="1"/>
  <c r="D1537" i="1"/>
  <c r="I31" i="3"/>
  <c r="E310" i="9"/>
  <c r="B310" i="9" s="1"/>
  <c r="B207" i="9"/>
  <c r="E5" i="7"/>
  <c r="F230" i="4"/>
  <c r="C226" i="1"/>
  <c r="I1573" i="1"/>
  <c r="D424" i="1"/>
  <c r="H1495" i="1"/>
  <c r="I1561" i="1"/>
  <c r="I1550" i="1"/>
  <c r="I1568" i="1"/>
  <c r="D69" i="5"/>
  <c r="F88" i="5"/>
  <c r="C1093" i="1"/>
  <c r="H18" i="3"/>
  <c r="D299" i="4"/>
  <c r="C148" i="1"/>
  <c r="G368" i="1"/>
  <c r="H368" i="1"/>
  <c r="F536" i="4"/>
  <c r="D535" i="4"/>
  <c r="C530" i="1"/>
  <c r="G338" i="9"/>
  <c r="E338" i="9" s="1"/>
  <c r="B338" i="9" s="1"/>
  <c r="F203" i="5"/>
  <c r="C1207" i="1"/>
  <c r="F164" i="4"/>
  <c r="C160" i="1"/>
  <c r="F373" i="4"/>
  <c r="G1556" i="1"/>
  <c r="G1485" i="1"/>
  <c r="H22" i="3"/>
  <c r="D6" i="5"/>
  <c r="C1012" i="1"/>
  <c r="E360" i="4"/>
  <c r="D356" i="1"/>
  <c r="K1481" i="9"/>
  <c r="G344" i="9"/>
  <c r="E344" i="9" s="1"/>
  <c r="B344" i="9" s="1"/>
  <c r="I39" i="3"/>
  <c r="C1621" i="1"/>
  <c r="E535" i="4"/>
  <c r="D530" i="1"/>
  <c r="F140" i="4"/>
  <c r="C136" i="1"/>
  <c r="G1622" i="1"/>
  <c r="H1622" i="1"/>
  <c r="E69" i="5"/>
  <c r="D1075" i="1"/>
  <c r="G258" i="1"/>
  <c r="H258" i="1"/>
  <c r="E180" i="9"/>
  <c r="B180" i="9" s="1"/>
  <c r="D141" i="6"/>
  <c r="G343" i="9"/>
  <c r="E343" i="9" s="1"/>
  <c r="D1255" i="1" l="1"/>
  <c r="H1255" i="1" s="1"/>
  <c r="F251" i="5"/>
  <c r="I24" i="3"/>
  <c r="D1181" i="1"/>
  <c r="E176" i="5"/>
  <c r="D1180" i="1" s="1"/>
  <c r="E336" i="9"/>
  <c r="B336" i="9" s="1"/>
  <c r="I22" i="3"/>
  <c r="D1012" i="1"/>
  <c r="H1012" i="1" s="1"/>
  <c r="D148" i="1"/>
  <c r="H148" i="1" s="1"/>
  <c r="I18" i="3"/>
  <c r="E299" i="4"/>
  <c r="E301" i="4" s="1"/>
  <c r="D297" i="1" s="1"/>
  <c r="D2" i="1"/>
  <c r="I17" i="3"/>
  <c r="G3" i="1"/>
  <c r="H3" i="1"/>
  <c r="G1182" i="1"/>
  <c r="H1182" i="1"/>
  <c r="H1621" i="1"/>
  <c r="G1621" i="1"/>
  <c r="H11" i="3"/>
  <c r="F69" i="5"/>
  <c r="H23" i="3"/>
  <c r="C1074" i="1"/>
  <c r="G226" i="1"/>
  <c r="H226" i="1"/>
  <c r="G316" i="1"/>
  <c r="H316" i="1"/>
  <c r="D417" i="4"/>
  <c r="F308" i="4"/>
  <c r="C303" i="1"/>
  <c r="D418" i="4"/>
  <c r="F177" i="5"/>
  <c r="D176" i="5"/>
  <c r="H24" i="3"/>
  <c r="C1181" i="1"/>
  <c r="E342" i="9"/>
  <c r="B343" i="9"/>
  <c r="I33" i="3"/>
  <c r="D1538" i="1"/>
  <c r="G346" i="9"/>
  <c r="E346" i="9" s="1"/>
  <c r="H623" i="1"/>
  <c r="G623" i="1"/>
  <c r="C1011" i="1"/>
  <c r="D422" i="4"/>
  <c r="F6" i="4"/>
  <c r="H17" i="3"/>
  <c r="D300" i="4"/>
  <c r="C2" i="1"/>
  <c r="G304" i="1"/>
  <c r="H304" i="1"/>
  <c r="H1152" i="1"/>
  <c r="G1152" i="1"/>
  <c r="H1431" i="1"/>
  <c r="G1431" i="1"/>
  <c r="I23" i="3"/>
  <c r="D1074" i="1"/>
  <c r="G356" i="1"/>
  <c r="H356" i="1"/>
  <c r="E6" i="5"/>
  <c r="F6" i="5" s="1"/>
  <c r="H160" i="1"/>
  <c r="G160" i="1"/>
  <c r="H530" i="1"/>
  <c r="G530" i="1"/>
  <c r="D423" i="4"/>
  <c r="D301" i="4"/>
  <c r="C295" i="1"/>
  <c r="E417" i="4"/>
  <c r="D412" i="1" s="1"/>
  <c r="D303" i="1"/>
  <c r="E422" i="4"/>
  <c r="E640" i="4"/>
  <c r="D634" i="1" s="1"/>
  <c r="D529" i="1"/>
  <c r="F141" i="6"/>
  <c r="C1537" i="1"/>
  <c r="H9" i="3" s="1"/>
  <c r="H31" i="3"/>
  <c r="G348" i="9"/>
  <c r="E348" i="9" s="1"/>
  <c r="H136" i="1"/>
  <c r="G136" i="1"/>
  <c r="E418" i="4"/>
  <c r="D413" i="1" s="1"/>
  <c r="D355" i="1"/>
  <c r="F360" i="4"/>
  <c r="H1075" i="1"/>
  <c r="G1075" i="1"/>
  <c r="D640" i="4"/>
  <c r="F535" i="4"/>
  <c r="C529" i="1"/>
  <c r="D639" i="4"/>
  <c r="G424" i="1"/>
  <c r="H424" i="1"/>
  <c r="G1555" i="1"/>
  <c r="H1555" i="1"/>
  <c r="H565" i="1"/>
  <c r="G565" i="1"/>
  <c r="H1207" i="1"/>
  <c r="G1207" i="1"/>
  <c r="H1093" i="1"/>
  <c r="G1093" i="1"/>
  <c r="E639" i="4"/>
  <c r="D633" i="1" s="1"/>
  <c r="G45" i="1"/>
  <c r="H45" i="1"/>
  <c r="G1255" i="1" l="1"/>
  <c r="G1012" i="1"/>
  <c r="G148" i="1"/>
  <c r="E423" i="4"/>
  <c r="D418" i="1" s="1"/>
  <c r="F299" i="4"/>
  <c r="E300" i="4"/>
  <c r="D296" i="1" s="1"/>
  <c r="D295" i="1"/>
  <c r="G295" i="1" s="1"/>
  <c r="K3" i="9"/>
  <c r="F176" i="5"/>
  <c r="C1180" i="1"/>
  <c r="H1074" i="1"/>
  <c r="G1074" i="1"/>
  <c r="F639" i="4"/>
  <c r="C633" i="1"/>
  <c r="D644" i="4"/>
  <c r="D425" i="4"/>
  <c r="C418" i="1"/>
  <c r="G20" i="9"/>
  <c r="G1538" i="1"/>
  <c r="H1538" i="1"/>
  <c r="H529" i="1"/>
  <c r="G529" i="1"/>
  <c r="H355" i="1"/>
  <c r="G355" i="1"/>
  <c r="F418" i="4"/>
  <c r="C413" i="1"/>
  <c r="F301" i="4"/>
  <c r="C297" i="1"/>
  <c r="H2" i="1"/>
  <c r="G2" i="1"/>
  <c r="G299" i="9"/>
  <c r="H303" i="1"/>
  <c r="G303" i="1"/>
  <c r="N3" i="9"/>
  <c r="I11" i="3"/>
  <c r="G306" i="9"/>
  <c r="E306" i="9" s="1"/>
  <c r="B306" i="9" s="1"/>
  <c r="F640" i="4"/>
  <c r="C634" i="1"/>
  <c r="E643" i="4"/>
  <c r="D417" i="1"/>
  <c r="C296" i="1"/>
  <c r="F417" i="4"/>
  <c r="C412" i="1"/>
  <c r="G1537" i="1"/>
  <c r="H1537" i="1"/>
  <c r="E347" i="9"/>
  <c r="I9" i="3" s="1"/>
  <c r="B348" i="9"/>
  <c r="H1181" i="1"/>
  <c r="G1181" i="1"/>
  <c r="H299" i="9"/>
  <c r="D1011" i="1"/>
  <c r="H8" i="3" s="1"/>
  <c r="F422" i="4"/>
  <c r="D424" i="4"/>
  <c r="D643" i="4"/>
  <c r="C417" i="1"/>
  <c r="B346" i="9"/>
  <c r="E345" i="9"/>
  <c r="I10" i="3" s="1"/>
  <c r="H295" i="1" l="1"/>
  <c r="E425" i="4"/>
  <c r="D420" i="1" s="1"/>
  <c r="E644" i="4"/>
  <c r="E645" i="4" s="1"/>
  <c r="E424" i="4"/>
  <c r="D419" i="1" s="1"/>
  <c r="H20" i="9"/>
  <c r="E20" i="9" s="1"/>
  <c r="B20" i="9" s="1"/>
  <c r="F423" i="4"/>
  <c r="F300" i="4"/>
  <c r="M3" i="9"/>
  <c r="G412" i="1"/>
  <c r="H412" i="1"/>
  <c r="G1011" i="1"/>
  <c r="H633" i="1"/>
  <c r="G633" i="1"/>
  <c r="H1011" i="1"/>
  <c r="H297" i="1"/>
  <c r="G297" i="1"/>
  <c r="G296" i="1"/>
  <c r="H296" i="1"/>
  <c r="F424" i="4"/>
  <c r="C419" i="1"/>
  <c r="H413" i="1"/>
  <c r="G413" i="1"/>
  <c r="G418" i="1"/>
  <c r="H418" i="1"/>
  <c r="H1180" i="1"/>
  <c r="G1180" i="1"/>
  <c r="D637" i="1"/>
  <c r="C420" i="1"/>
  <c r="H634" i="1"/>
  <c r="G634" i="1"/>
  <c r="D646" i="4"/>
  <c r="C638" i="1"/>
  <c r="H417" i="1"/>
  <c r="G417" i="1"/>
  <c r="F643" i="4"/>
  <c r="D645" i="4"/>
  <c r="C637" i="1"/>
  <c r="E299" i="9"/>
  <c r="F644" i="4" l="1"/>
  <c r="F425" i="4"/>
  <c r="D638" i="1"/>
  <c r="H638" i="1" s="1"/>
  <c r="E646" i="4"/>
  <c r="E649" i="4" s="1"/>
  <c r="D639" i="1"/>
  <c r="H419" i="1"/>
  <c r="G419" i="1"/>
  <c r="H334" i="9"/>
  <c r="G334" i="9"/>
  <c r="D650" i="4"/>
  <c r="C640" i="1"/>
  <c r="B299" i="9"/>
  <c r="H637" i="1"/>
  <c r="G637" i="1"/>
  <c r="D649" i="4"/>
  <c r="F645" i="4"/>
  <c r="C639" i="1"/>
  <c r="G420" i="1"/>
  <c r="H420" i="1"/>
  <c r="E334" i="9" l="1"/>
  <c r="B334" i="9" s="1"/>
  <c r="G638" i="1"/>
  <c r="E650" i="4"/>
  <c r="I20" i="3" s="1"/>
  <c r="F646" i="4"/>
  <c r="D640" i="1"/>
  <c r="G640" i="1" s="1"/>
  <c r="G639" i="1"/>
  <c r="H639" i="1"/>
  <c r="F649" i="4"/>
  <c r="H19" i="3"/>
  <c r="C643" i="1"/>
  <c r="G297" i="9"/>
  <c r="E297" i="9" s="1"/>
  <c r="B297" i="9" s="1"/>
  <c r="F650" i="4"/>
  <c r="H20" i="3"/>
  <c r="C644" i="1"/>
  <c r="I19" i="3"/>
  <c r="D643" i="1"/>
  <c r="E298" i="9" l="1"/>
  <c r="I8" i="3" s="1"/>
  <c r="D644" i="1"/>
  <c r="H644" i="1" s="1"/>
  <c r="H640" i="1"/>
  <c r="H643" i="1"/>
  <c r="G643" i="1"/>
  <c r="H7" i="3"/>
  <c r="G644" i="1" l="1"/>
  <c r="J3" i="9"/>
  <c r="G295" i="9" l="1"/>
  <c r="L293" i="9"/>
  <c r="F293" i="9" s="1"/>
  <c r="H295" i="9"/>
  <c r="H18" i="9"/>
  <c r="G18" i="9"/>
  <c r="J17" i="9"/>
  <c r="J5" i="9"/>
  <c r="J10" i="9"/>
  <c r="J12" i="9"/>
  <c r="G17" i="9"/>
  <c r="G21" i="9"/>
  <c r="H16" i="9"/>
  <c r="K8" i="9"/>
  <c r="K13" i="9"/>
  <c r="J7" i="9"/>
  <c r="I7" i="9"/>
  <c r="I5" i="9"/>
  <c r="L15" i="9"/>
  <c r="K10" i="9"/>
  <c r="K6" i="9"/>
  <c r="K12" i="9"/>
  <c r="H17" i="9"/>
  <c r="J8" i="9"/>
  <c r="J13" i="9"/>
  <c r="M16" i="9"/>
  <c r="I12" i="9"/>
  <c r="I8" i="9"/>
  <c r="I6" i="9"/>
  <c r="K9" i="9"/>
  <c r="H21" i="9"/>
  <c r="K11" i="9"/>
  <c r="H15" i="9"/>
  <c r="M15" i="9"/>
  <c r="J6" i="9"/>
  <c r="J11" i="9"/>
  <c r="G16" i="9"/>
  <c r="I17" i="9"/>
  <c r="I13" i="9"/>
  <c r="L16" i="9"/>
  <c r="G22" i="9"/>
  <c r="G15" i="9"/>
  <c r="K5" i="9"/>
  <c r="H22" i="9"/>
  <c r="K7" i="9"/>
  <c r="J9" i="9"/>
  <c r="I11" i="9"/>
  <c r="I9" i="9"/>
  <c r="E16" i="9" l="1"/>
  <c r="E18" i="9"/>
  <c r="B18" i="9" s="1"/>
  <c r="E22" i="9"/>
  <c r="B22" i="9" s="1"/>
  <c r="E11" i="9"/>
  <c r="B11" i="9" s="1"/>
  <c r="F15" i="9"/>
  <c r="E295" i="9"/>
  <c r="B295" i="9" s="1"/>
  <c r="E13" i="9"/>
  <c r="B13" i="9" s="1"/>
  <c r="E17" i="9"/>
  <c r="B17" i="9" s="1"/>
  <c r="E12" i="9"/>
  <c r="B12" i="9" s="1"/>
  <c r="E15" i="9"/>
  <c r="E7" i="9"/>
  <c r="B7" i="9" s="1"/>
  <c r="E10" i="9"/>
  <c r="B10" i="9" s="1"/>
  <c r="E5" i="9"/>
  <c r="E9" i="9"/>
  <c r="B9" i="9" s="1"/>
  <c r="F16" i="9"/>
  <c r="E6" i="9"/>
  <c r="B6" i="9" s="1"/>
  <c r="E8" i="9"/>
  <c r="B8" i="9" s="1"/>
  <c r="E21" i="9"/>
  <c r="B21" i="9" s="1"/>
  <c r="B293" i="9"/>
  <c r="F23" i="9"/>
  <c r="E23" i="9" l="1"/>
  <c r="I7" i="3" s="1"/>
  <c r="B15" i="9"/>
  <c r="F14" i="9"/>
  <c r="F3" i="9" s="1"/>
  <c r="B16" i="9"/>
  <c r="E14" i="9"/>
  <c r="I13" i="3" s="1"/>
  <c r="B5" i="9"/>
  <c r="E4" i="9"/>
  <c r="E3" i="9" l="1"/>
</calcChain>
</file>

<file path=xl/sharedStrings.xml><?xml version="1.0" encoding="utf-8"?>
<sst xmlns="http://schemas.openxmlformats.org/spreadsheetml/2006/main" count="4733" uniqueCount="3657">
  <si>
    <t>Obveznik:</t>
  </si>
  <si>
    <t>35271 - OPĆINA VELIKA TRNOVITICA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</si>
  <si>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</si>
  <si>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</si>
  <si>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</si>
  <si>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</si>
  <si>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</si>
  <si>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</si>
  <si>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</si>
  <si>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</si>
  <si>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</si>
  <si>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</si>
  <si>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</si>
  <si>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</si>
  <si>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</si>
  <si>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</si>
  <si>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</si>
  <si>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</si>
  <si>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</si>
  <si>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</si>
  <si>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</si>
  <si>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</si>
  <si>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</si>
  <si>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</si>
  <si>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</si>
  <si>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</si>
  <si>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</si>
  <si>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</si>
  <si>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</si>
  <si>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</si>
  <si>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</si>
  <si>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</si>
  <si>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</si>
  <si>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</si>
  <si>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</si>
  <si>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</si>
  <si>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</si>
  <si>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</si>
  <si>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</si>
  <si>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</si>
  <si>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</si>
  <si>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</si>
  <si>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</si>
  <si>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</si>
  <si>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</si>
  <si>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</si>
  <si>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</si>
  <si>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</si>
  <si>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</si>
  <si>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</si>
  <si>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</si>
  <si>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</si>
  <si>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</si>
  <si>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</si>
  <si>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</si>
  <si>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</si>
  <si>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</si>
  <si>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</si>
  <si>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</si>
  <si>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</si>
  <si>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</si>
  <si>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</si>
  <si>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</si>
  <si>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</si>
  <si>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</si>
  <si>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</si>
  <si>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</si>
  <si>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</si>
  <si>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</si>
  <si>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</si>
  <si>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</si>
  <si>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</si>
  <si>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</si>
  <si>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</si>
  <si>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</si>
  <si>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</si>
  <si>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</si>
  <si>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</si>
  <si>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</si>
  <si>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</si>
  <si>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</si>
  <si>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</si>
  <si>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</si>
  <si>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</si>
  <si>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</si>
  <si>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</si>
  <si>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</si>
  <si>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</si>
  <si>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</si>
  <si>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</si>
  <si>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</si>
  <si>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</si>
  <si>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</si>
  <si>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</si>
  <si>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</si>
  <si>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</si>
  <si>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</si>
  <si>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</si>
  <si>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</si>
  <si>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</si>
  <si>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</si>
  <si>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</si>
  <si>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</si>
  <si>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</si>
  <si>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</si>
  <si>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</si>
  <si>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</si>
  <si>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</si>
  <si>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</si>
  <si>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</si>
  <si>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</si>
  <si>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</si>
  <si>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</si>
  <si>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</si>
  <si>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</si>
  <si>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</si>
  <si>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</si>
  <si>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</si>
  <si>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</si>
  <si>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</si>
  <si>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</si>
  <si>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</si>
  <si>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</si>
  <si>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</si>
  <si>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</si>
  <si>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</si>
  <si>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</si>
  <si>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</si>
  <si>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</si>
  <si>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</si>
  <si>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</si>
  <si>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</si>
  <si>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</si>
  <si>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</si>
  <si>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</si>
  <si>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</si>
  <si>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</si>
  <si>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</si>
  <si>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</si>
  <si>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</si>
  <si>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</si>
  <si>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</si>
  <si>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</si>
  <si>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</si>
  <si>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</si>
  <si>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</si>
  <si>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</si>
  <si>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</si>
  <si>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</si>
  <si>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</si>
  <si>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</si>
  <si>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</si>
  <si>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</si>
  <si>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</si>
  <si>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</si>
  <si>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</si>
  <si>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</si>
  <si>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</si>
  <si>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</si>
  <si>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</si>
  <si>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</si>
  <si>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</si>
  <si>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</si>
  <si>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</si>
  <si>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</si>
  <si>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</si>
  <si>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</si>
  <si>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</si>
  <si>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</si>
  <si>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</si>
  <si>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</si>
  <si>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</si>
  <si>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</si>
  <si>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</si>
  <si>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</si>
  <si>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</si>
  <si>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</si>
  <si>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</si>
  <si>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</si>
  <si>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</si>
  <si>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</si>
  <si>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</si>
  <si>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</si>
  <si>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</si>
  <si>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</si>
  <si>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</si>
  <si>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</si>
  <si>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</si>
  <si>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</si>
  <si>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</si>
  <si>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</si>
  <si>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</si>
  <si>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</si>
  <si>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</si>
  <si>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</si>
  <si>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</si>
  <si>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</si>
  <si>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</si>
  <si>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</si>
  <si>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</si>
  <si>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</si>
  <si>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</si>
  <si>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</si>
  <si>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</si>
  <si>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</si>
  <si>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</si>
  <si>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</si>
  <si>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</si>
  <si>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</si>
  <si>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</si>
  <si>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</si>
  <si>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</si>
  <si>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</si>
  <si>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</si>
  <si>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</si>
  <si>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</si>
  <si>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</si>
  <si>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</si>
  <si>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</si>
  <si>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</si>
  <si>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</si>
  <si>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</si>
  <si>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</si>
  <si>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</si>
  <si>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</si>
  <si>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</si>
  <si>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</si>
  <si>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</si>
  <si>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</si>
  <si>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</si>
  <si>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</si>
  <si>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</si>
  <si>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</si>
  <si>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</si>
  <si>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</si>
  <si>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</si>
  <si>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</si>
  <si>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</si>
  <si>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</si>
  <si>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</si>
  <si>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</si>
  <si>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</si>
  <si>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</si>
  <si>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</si>
  <si>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</si>
  <si>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</si>
  <si>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</si>
  <si>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</si>
  <si>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</si>
  <si>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</si>
  <si>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</si>
  <si>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</si>
  <si>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</si>
  <si>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</si>
  <si>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</si>
  <si>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</si>
  <si>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</si>
  <si>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</si>
  <si>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</si>
  <si>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</si>
  <si>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</si>
  <si>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</si>
  <si>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</si>
  <si>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</si>
  <si>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</si>
  <si>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</si>
  <si>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</si>
  <si>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</si>
  <si>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</si>
  <si>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</si>
  <si>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</si>
  <si>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</si>
  <si>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</si>
  <si>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</si>
  <si>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</si>
  <si>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</si>
  <si>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</si>
  <si>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</si>
  <si>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</si>
  <si>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</si>
  <si>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</si>
  <si>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</si>
  <si>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</si>
  <si>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</si>
  <si>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</si>
  <si>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</si>
  <si>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</si>
  <si>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</si>
  <si>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</si>
  <si>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</si>
  <si>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</si>
  <si>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</si>
  <si>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</si>
  <si>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</si>
  <si>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</si>
  <si>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</si>
  <si>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</si>
  <si>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</si>
  <si>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</si>
  <si>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</si>
  <si>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</si>
  <si>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</si>
  <si>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</si>
  <si>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</si>
  <si>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</si>
  <si>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</si>
  <si>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</si>
  <si>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</si>
  <si>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</si>
  <si>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</si>
  <si>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</si>
  <si>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</si>
  <si>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</si>
  <si>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</si>
  <si>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</si>
  <si>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</si>
  <si>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</si>
  <si>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</si>
  <si>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</si>
  <si>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</si>
  <si>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</si>
  <si>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</si>
  <si>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</si>
  <si>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</si>
  <si>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</si>
  <si>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</si>
  <si>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</si>
  <si>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</si>
  <si>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</si>
  <si>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</si>
  <si>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</si>
  <si>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</si>
  <si>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</si>
  <si>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</si>
  <si>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</si>
  <si>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</si>
  <si>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</si>
  <si>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</si>
  <si>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</si>
  <si>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</si>
  <si>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</si>
  <si>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</si>
  <si>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</si>
  <si>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</si>
  <si>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</si>
  <si>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</si>
  <si>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</si>
  <si>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</si>
  <si>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</si>
  <si>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</si>
  <si>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</si>
  <si>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</si>
  <si>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</si>
  <si>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</si>
  <si>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</si>
  <si>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</si>
  <si>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</si>
  <si>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</si>
  <si>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</si>
  <si>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</si>
  <si>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</si>
  <si>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</si>
  <si>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</si>
  <si>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</si>
  <si>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</si>
  <si>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</si>
  <si>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</si>
  <si>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</si>
  <si>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</si>
  <si>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</si>
  <si>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</si>
  <si>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</si>
  <si>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</si>
  <si>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</si>
  <si>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</si>
  <si>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</si>
  <si>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</si>
  <si>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</si>
  <si>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</si>
  <si>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</si>
  <si>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</si>
  <si>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</si>
  <si>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</si>
  <si>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</si>
  <si>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</si>
  <si>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</si>
  <si>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</si>
  <si>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</si>
  <si>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</si>
  <si>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</si>
  <si>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</si>
  <si>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</si>
  <si>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</si>
  <si>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</si>
  <si>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</si>
  <si>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</si>
  <si>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</si>
  <si>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</si>
  <si>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</si>
  <si>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</si>
  <si>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</si>
  <si>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</si>
  <si>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</si>
  <si>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</si>
  <si>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</si>
  <si>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</si>
  <si>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</si>
  <si>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</si>
  <si>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</si>
  <si>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</si>
  <si>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</si>
  <si>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</si>
  <si>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</si>
  <si>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</si>
  <si>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</si>
  <si>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</si>
  <si>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</si>
  <si>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</si>
  <si>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</si>
  <si>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</si>
  <si>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</si>
  <si>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</si>
  <si>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</si>
  <si>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</si>
  <si>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</si>
  <si>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</si>
  <si>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</si>
  <si>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</si>
  <si>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</si>
  <si>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</si>
  <si>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</si>
  <si>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</si>
  <si>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</si>
  <si>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</si>
  <si>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</si>
  <si>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</si>
  <si>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</si>
  <si>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</si>
  <si>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</si>
  <si>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</si>
  <si>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</si>
  <si>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</si>
  <si>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</si>
  <si>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</si>
  <si>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</si>
  <si>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</si>
  <si>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</si>
  <si>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</si>
  <si>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</si>
  <si>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</si>
  <si>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</si>
  <si>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</si>
  <si>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</si>
  <si>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</si>
  <si>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</si>
  <si>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</si>
  <si>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</si>
  <si>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</si>
  <si>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</si>
  <si>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</si>
  <si>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</si>
  <si>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</si>
  <si>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</si>
  <si>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</si>
  <si>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</si>
  <si>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</si>
  <si>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</si>
  <si>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</si>
  <si>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</si>
  <si>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</si>
  <si>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</si>
  <si>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</si>
  <si>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</si>
  <si>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</si>
  <si>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</si>
  <si>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</si>
  <si>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</si>
  <si>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</si>
  <si>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</si>
  <si>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</si>
  <si>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</si>
  <si>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</si>
  <si>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</si>
  <si>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</si>
  <si>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</si>
  <si>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</si>
  <si>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</si>
  <si>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</si>
  <si>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</si>
  <si>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</si>
  <si>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</si>
  <si>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</si>
  <si>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</si>
  <si>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</si>
  <si>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</si>
  <si>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</si>
  <si>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</si>
  <si>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</si>
  <si>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</si>
  <si>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</si>
  <si>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</si>
  <si>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</si>
  <si>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</si>
  <si>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</si>
  <si>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</si>
  <si>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</si>
  <si>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</si>
  <si>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</si>
  <si>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</si>
  <si>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</si>
  <si>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</si>
  <si>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</si>
  <si>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</si>
  <si>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</si>
  <si>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</si>
  <si>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</si>
  <si>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</si>
  <si>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</si>
  <si>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</si>
  <si>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</si>
  <si>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</si>
  <si>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</si>
  <si>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</si>
  <si>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</si>
  <si>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</si>
  <si>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</si>
  <si>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</si>
  <si>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</si>
  <si>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</si>
  <si>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</si>
  <si>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</si>
  <si>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</si>
  <si>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</si>
  <si>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</si>
  <si>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</si>
  <si>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</si>
  <si>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</si>
  <si>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</si>
  <si>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</si>
  <si>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</si>
  <si>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</si>
  <si>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</si>
  <si>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</si>
  <si>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</si>
  <si>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</si>
  <si>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</si>
  <si>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</si>
  <si>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</si>
  <si>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</si>
  <si>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</si>
  <si>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</si>
  <si>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</si>
  <si>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</si>
  <si>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</si>
  <si>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</si>
  <si>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</si>
  <si>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</si>
  <si>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</si>
  <si>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</si>
  <si>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</si>
  <si>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</si>
  <si>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</si>
  <si>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</si>
  <si>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</si>
  <si>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</si>
  <si>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</si>
  <si>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</si>
  <si>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</si>
  <si>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</si>
  <si>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</si>
  <si>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</si>
  <si>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</si>
  <si>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</si>
  <si>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</si>
  <si>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</si>
  <si>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</si>
  <si>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</si>
  <si>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</si>
  <si>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</si>
  <si>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</si>
  <si>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</si>
  <si>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</si>
  <si>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</si>
  <si>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</si>
  <si>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</si>
  <si>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</si>
  <si>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</si>
  <si>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</si>
  <si>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</si>
  <si>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</si>
  <si>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</si>
  <si>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</si>
  <si>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</si>
  <si>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</si>
  <si>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</si>
  <si>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</si>
  <si>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</si>
  <si>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</si>
  <si>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</si>
  <si>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</si>
  <si>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</si>
  <si>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</si>
  <si>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</si>
  <si>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</si>
  <si>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</si>
  <si>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</si>
  <si>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</si>
  <si>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</si>
  <si>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</si>
  <si>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</si>
  <si>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</si>
  <si>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</si>
  <si>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</si>
  <si>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</si>
  <si>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</si>
  <si>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</si>
  <si>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</si>
  <si>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</si>
  <si>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</si>
  <si>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</si>
  <si>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</si>
  <si>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</si>
  <si>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</si>
  <si>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</si>
  <si>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</si>
  <si>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</si>
  <si>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</si>
  <si>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</si>
  <si>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</si>
  <si>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</si>
  <si>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</si>
  <si>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</si>
  <si>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</si>
  <si>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</si>
  <si>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</si>
  <si>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</si>
  <si>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</si>
  <si>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</si>
  <si>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</si>
  <si>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</si>
  <si>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</si>
  <si>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</si>
  <si>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</si>
  <si>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</si>
  <si>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</si>
  <si>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</si>
  <si>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</si>
  <si>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</si>
  <si>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</si>
  <si>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</si>
  <si>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</si>
  <si>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</si>
  <si>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</si>
  <si>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</si>
  <si>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</si>
  <si>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</si>
  <si>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</si>
  <si>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</si>
  <si>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</si>
  <si>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</si>
  <si>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</si>
  <si>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</si>
  <si>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</si>
  <si>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</si>
  <si>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</si>
  <si>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</si>
  <si>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</si>
  <si>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</si>
  <si>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</si>
  <si>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</si>
  <si>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</si>
  <si>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</si>
  <si>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</si>
  <si>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</si>
  <si>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</si>
  <si>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</si>
  <si>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</si>
  <si>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</si>
  <si>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</si>
  <si>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</si>
  <si>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</si>
  <si>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</si>
  <si>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</si>
  <si>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</si>
  <si>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</si>
  <si>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</si>
  <si>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</si>
  <si>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</si>
  <si>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</si>
  <si>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</si>
  <si>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</si>
  <si>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</si>
  <si>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</si>
  <si>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</si>
  <si>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</si>
  <si>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</si>
  <si>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</si>
  <si>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</si>
  <si>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</si>
  <si>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</si>
  <si>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</si>
  <si>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</si>
  <si>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</si>
  <si>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</si>
  <si>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</si>
  <si>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</si>
  <si>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</si>
  <si>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</si>
  <si>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</si>
  <si>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</si>
  <si>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</si>
  <si>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</si>
  <si>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</si>
  <si>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</si>
  <si>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</si>
  <si>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</si>
  <si>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</si>
  <si>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</si>
  <si>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</si>
  <si>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</si>
  <si>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</si>
  <si>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</si>
  <si>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</si>
  <si>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</si>
  <si>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</si>
  <si>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</si>
  <si>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</si>
  <si>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</si>
  <si>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</si>
  <si>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</si>
  <si>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</si>
  <si>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</si>
  <si>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</si>
  <si>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</si>
  <si>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</si>
  <si>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</si>
  <si>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</si>
  <si>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</si>
  <si>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</si>
  <si>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</si>
  <si>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</si>
  <si>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</si>
  <si>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</si>
  <si>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</si>
  <si>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</si>
  <si>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</si>
  <si>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</si>
  <si>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</si>
  <si>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</si>
  <si>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</si>
  <si>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</si>
  <si>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</si>
  <si>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</si>
  <si>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</si>
  <si>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</si>
  <si>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</si>
  <si>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</si>
  <si>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</si>
  <si>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</si>
  <si>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</si>
  <si>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</si>
  <si>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</si>
  <si>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</si>
  <si>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</si>
  <si>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</si>
  <si>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</si>
  <si>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</si>
  <si>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</si>
  <si>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</si>
  <si>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</si>
  <si>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</si>
  <si>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</si>
  <si>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</si>
  <si>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</si>
  <si>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</si>
  <si>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</si>
  <si>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</si>
  <si>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</si>
  <si>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</si>
  <si>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</si>
  <si>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</si>
  <si>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</si>
  <si>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</si>
  <si>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</si>
  <si>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</si>
  <si>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</si>
  <si>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</si>
  <si>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</si>
  <si>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</si>
  <si>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</si>
  <si>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</si>
  <si>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</si>
  <si>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</si>
  <si>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</si>
  <si>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</si>
  <si>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</si>
  <si>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</si>
  <si>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</si>
  <si>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</si>
  <si>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</si>
  <si>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</si>
  <si>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</si>
  <si>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</si>
  <si>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</si>
  <si>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</si>
  <si>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</si>
  <si>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</si>
  <si>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</si>
  <si>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</si>
  <si>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</si>
  <si>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</si>
  <si>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</si>
  <si>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</si>
  <si>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</si>
  <si>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</si>
  <si>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</si>
  <si>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</si>
  <si>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</si>
  <si>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</si>
  <si>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</si>
  <si>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</si>
  <si>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</si>
  <si>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</si>
  <si>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</si>
  <si>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</si>
  <si>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</si>
  <si>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</si>
  <si>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</si>
  <si>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</si>
  <si>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</si>
  <si>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</si>
  <si>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</si>
  <si>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</si>
  <si>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</si>
  <si>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</si>
  <si>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</si>
  <si>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</si>
  <si>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</si>
  <si>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</si>
  <si>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</si>
  <si>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</si>
  <si>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</si>
  <si>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</si>
  <si>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</si>
  <si>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</si>
  <si>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</si>
  <si>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</si>
  <si>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</si>
  <si>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</si>
  <si>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</si>
  <si>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</si>
  <si>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</si>
  <si>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</si>
  <si>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</si>
  <si>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</si>
  <si>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</si>
  <si>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</si>
  <si>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</si>
  <si>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</si>
  <si>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</si>
  <si>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</si>
  <si>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</si>
  <si>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</si>
  <si>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</si>
  <si>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</si>
  <si>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</si>
  <si>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</si>
  <si>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</si>
  <si>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</si>
  <si>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</si>
  <si>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</si>
  <si>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</si>
  <si>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</si>
  <si>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</si>
  <si>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</si>
  <si>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</si>
  <si>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</si>
  <si>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</si>
  <si>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</si>
  <si>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</si>
  <si>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</si>
  <si>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</si>
  <si>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</si>
  <si>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</si>
  <si>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</si>
  <si>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</si>
  <si>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</si>
  <si>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</si>
  <si>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</si>
  <si>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</si>
  <si>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</si>
  <si>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</si>
  <si>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</si>
  <si>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</si>
  <si>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</si>
  <si>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</si>
  <si>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</si>
  <si>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</si>
  <si>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</si>
  <si>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</si>
  <si>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</si>
  <si>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</si>
  <si>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</si>
  <si>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</si>
  <si>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</si>
  <si>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</si>
  <si>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</si>
  <si>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</si>
  <si>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</si>
  <si>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</si>
  <si>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</si>
  <si>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</si>
  <si>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</si>
  <si>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</si>
  <si>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</si>
  <si>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</si>
  <si>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</si>
  <si>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</si>
  <si>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</si>
  <si>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</si>
  <si>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</si>
  <si>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</si>
  <si>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</si>
  <si>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</si>
  <si>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</si>
  <si>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</si>
  <si>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</si>
  <si>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</si>
  <si>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</si>
  <si>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</si>
  <si>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</si>
  <si>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</si>
  <si>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</si>
  <si>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</si>
  <si>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</si>
  <si>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</si>
  <si>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</si>
  <si>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</si>
  <si>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</si>
  <si>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</si>
  <si>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</si>
  <si>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</si>
  <si>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</si>
  <si>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</si>
  <si>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</si>
  <si>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</si>
  <si>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</si>
  <si>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</si>
  <si>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</si>
  <si>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</si>
  <si>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</si>
  <si>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</si>
  <si>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</si>
  <si>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</si>
  <si>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</si>
  <si>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</si>
  <si>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</si>
  <si>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</si>
  <si>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</si>
  <si>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</si>
  <si>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</si>
  <si>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</si>
  <si>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</si>
  <si>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</si>
  <si>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</si>
  <si>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</si>
  <si>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</si>
  <si>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</si>
  <si>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</si>
  <si>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</si>
  <si>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</si>
  <si>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</si>
  <si>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</si>
  <si>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</si>
  <si>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</si>
  <si>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</si>
  <si>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</si>
  <si>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</si>
  <si>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</si>
  <si>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</si>
  <si>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</si>
  <si>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</si>
  <si>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</si>
  <si>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</si>
  <si>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</si>
  <si>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</si>
  <si>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</si>
  <si>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</si>
  <si>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</si>
  <si>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</si>
  <si>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</si>
  <si>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</si>
  <si>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</si>
  <si>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</si>
  <si>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</si>
  <si>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</si>
  <si>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</si>
  <si>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</si>
  <si>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</si>
  <si>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</si>
  <si>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</si>
  <si>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</si>
  <si>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</si>
  <si>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</si>
  <si>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</si>
  <si>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</si>
  <si>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</si>
  <si>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</si>
  <si>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</si>
  <si>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</si>
  <si>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</si>
  <si>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</si>
  <si>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</si>
  <si>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</si>
  <si>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</si>
  <si>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</si>
  <si>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</si>
  <si>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</si>
  <si>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</si>
  <si>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</si>
  <si>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</si>
  <si>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</si>
  <si>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</si>
  <si>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</si>
  <si>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</si>
  <si>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</si>
  <si>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</si>
  <si>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</si>
  <si>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</si>
  <si>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</si>
  <si>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</si>
  <si>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</si>
  <si>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</si>
  <si>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</si>
  <si>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</si>
  <si>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</si>
  <si>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</si>
  <si>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</si>
  <si>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</si>
  <si>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</si>
  <si>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</si>
  <si>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</si>
  <si>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</si>
  <si>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</si>
  <si>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</si>
  <si>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</si>
  <si>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</si>
  <si>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</si>
  <si>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</si>
  <si>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</si>
  <si>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</si>
  <si>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</si>
  <si>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</si>
  <si>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</si>
  <si>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</si>
  <si>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</si>
  <si>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</si>
  <si>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</si>
  <si>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</si>
  <si>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</si>
  <si>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</si>
  <si>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</si>
  <si>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</si>
  <si>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</si>
  <si>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</si>
  <si>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</si>
  <si>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</si>
  <si>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</si>
  <si>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</si>
  <si>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</si>
  <si>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</si>
  <si>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</si>
  <si>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</si>
  <si>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</si>
  <si>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</si>
  <si>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</si>
  <si>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</si>
  <si>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</si>
  <si>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</si>
  <si>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</si>
  <si>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</si>
  <si>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</si>
  <si>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</si>
  <si>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</si>
  <si>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</si>
  <si>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</si>
  <si>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</si>
  <si>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</si>
  <si>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</si>
  <si>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</si>
  <si>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</si>
  <si>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</si>
  <si>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</si>
  <si>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</si>
  <si>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</si>
  <si>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</si>
  <si>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</si>
  <si>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</si>
  <si>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</si>
  <si>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</si>
  <si>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</si>
  <si>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</si>
  <si>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</si>
  <si>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</si>
  <si>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</si>
  <si>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</si>
  <si>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</si>
  <si>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</si>
  <si>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</si>
  <si>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</si>
  <si>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</si>
  <si>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</si>
  <si>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</si>
  <si>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</si>
  <si>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</si>
  <si>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</si>
  <si>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</si>
  <si>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</si>
  <si>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</si>
  <si>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</si>
  <si>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</si>
  <si>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</si>
  <si>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</si>
  <si>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</si>
  <si>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</si>
  <si>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</si>
  <si>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</si>
  <si>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</si>
  <si>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</si>
  <si>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</si>
  <si>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</si>
  <si>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</si>
  <si>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</si>
  <si>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</si>
  <si>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</si>
  <si>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</si>
  <si>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</si>
  <si>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</si>
  <si>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</si>
  <si>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</si>
  <si>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</si>
  <si>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</si>
  <si>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</si>
  <si>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</si>
  <si>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</si>
  <si>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</si>
  <si>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</si>
  <si>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</si>
  <si>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</si>
  <si>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</si>
  <si>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</si>
  <si>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</si>
  <si>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</si>
  <si>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</si>
  <si>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</si>
  <si>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</si>
  <si>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</si>
  <si>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</si>
  <si>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</si>
  <si>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</si>
  <si>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</si>
  <si>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</si>
  <si>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</si>
  <si>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</si>
  <si>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</si>
  <si>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</si>
  <si>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</si>
  <si>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</si>
  <si>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</si>
  <si>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</si>
  <si>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</si>
  <si>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</si>
  <si>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</si>
  <si>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</si>
  <si>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</si>
  <si>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</si>
  <si>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</si>
  <si>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</si>
  <si>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</si>
  <si>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</si>
  <si>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</si>
  <si>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</si>
  <si>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</si>
  <si>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</si>
  <si>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</si>
  <si>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</si>
  <si>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</si>
  <si>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</si>
  <si>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</si>
  <si>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</si>
  <si>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</si>
  <si>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</si>
  <si>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</si>
  <si>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</si>
  <si>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</si>
  <si>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</si>
  <si>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</si>
  <si>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</si>
  <si>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</si>
  <si>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</si>
  <si>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</si>
  <si>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</si>
  <si>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</si>
  <si>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</si>
  <si>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</si>
  <si>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</si>
  <si>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</si>
  <si>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</si>
  <si>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</si>
  <si>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</si>
  <si>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</si>
  <si>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</si>
  <si>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</si>
  <si>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</si>
  <si>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</si>
  <si>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</si>
  <si>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</si>
  <si>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</si>
  <si>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</si>
  <si>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</si>
  <si>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</si>
  <si>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</si>
  <si>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</si>
  <si>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</si>
  <si>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</si>
  <si>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</si>
  <si>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</si>
  <si>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</si>
  <si>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</si>
  <si>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</si>
  <si>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</si>
  <si>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</si>
  <si>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</si>
  <si>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</si>
  <si>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</si>
  <si>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</si>
  <si>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</si>
  <si>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</si>
  <si>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</si>
  <si>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</si>
  <si>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</si>
  <si>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</si>
  <si>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</si>
  <si>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</si>
  <si>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</si>
  <si>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</si>
  <si>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</si>
  <si>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</si>
  <si>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</si>
  <si>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</si>
  <si>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</si>
  <si>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</si>
  <si>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</si>
  <si>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</si>
  <si>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</si>
  <si>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</si>
  <si>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</si>
  <si>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</si>
  <si>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</si>
  <si>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</si>
  <si>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</si>
  <si>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</si>
  <si>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</si>
  <si>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</si>
  <si>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</si>
  <si>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</si>
  <si>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</si>
  <si>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</si>
  <si>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</si>
  <si>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</si>
  <si>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</si>
  <si>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</si>
  <si>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</si>
  <si>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</si>
  <si>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</si>
  <si>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</si>
  <si>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</si>
  <si>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</si>
  <si>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</si>
  <si>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</si>
  <si>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</si>
  <si>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</si>
  <si>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</si>
  <si>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</si>
  <si>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</si>
  <si>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</si>
  <si>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</si>
  <si>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</si>
  <si>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</si>
  <si>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</si>
  <si>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</si>
  <si>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</si>
  <si>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</si>
  <si>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</si>
  <si>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</si>
  <si>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</si>
  <si>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</si>
  <si>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</si>
  <si>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</si>
  <si>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</si>
  <si>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</si>
  <si>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</si>
  <si>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</si>
  <si>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</si>
  <si>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</si>
  <si>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</si>
  <si>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</si>
  <si>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</si>
  <si>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</si>
  <si>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</si>
  <si>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</si>
  <si>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</si>
  <si>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</si>
  <si>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</si>
  <si>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</si>
  <si>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</si>
  <si>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</si>
  <si>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</si>
  <si>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</si>
  <si>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</si>
  <si>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</si>
  <si>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</si>
  <si>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</si>
  <si>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</si>
  <si>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</si>
  <si>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</si>
  <si>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</si>
  <si>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</si>
  <si>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</si>
  <si>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</si>
  <si>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</si>
  <si>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</si>
  <si>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</si>
  <si>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</si>
  <si>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</si>
  <si>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</si>
  <si>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</si>
  <si>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</si>
  <si>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</si>
  <si>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</si>
  <si>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</si>
  <si>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</si>
  <si>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</si>
  <si>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</si>
  <si>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</si>
  <si>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</si>
  <si>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</si>
  <si>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</si>
  <si>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</si>
  <si>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</si>
  <si>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</si>
  <si>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</si>
  <si>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</si>
  <si>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</si>
  <si>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</si>
  <si>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</si>
  <si>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</si>
  <si>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</si>
  <si>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</si>
  <si>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</si>
  <si>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</si>
  <si>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</si>
  <si>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</si>
  <si>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</si>
  <si>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</si>
  <si>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</si>
  <si>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</si>
  <si>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</si>
  <si>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</si>
  <si>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</si>
  <si>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</si>
  <si>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</si>
  <si>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</si>
  <si>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</si>
  <si>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</si>
  <si>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</si>
  <si>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</si>
  <si>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</si>
  <si>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</si>
  <si>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</si>
  <si>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</si>
  <si>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</si>
  <si>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</si>
  <si>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</si>
  <si>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</si>
  <si>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</si>
  <si>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</si>
  <si>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</si>
  <si>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</si>
  <si>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</si>
  <si>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</si>
  <si>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</si>
  <si>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</si>
  <si>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</si>
  <si>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</si>
  <si>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</si>
  <si>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</si>
  <si>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</si>
  <si>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</si>
  <si>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</si>
  <si>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</si>
  <si>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</si>
  <si>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</si>
  <si>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</si>
  <si>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</si>
  <si>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</si>
  <si>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</si>
  <si>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</si>
  <si>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</si>
  <si>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</si>
  <si>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</si>
  <si>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</si>
  <si>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</si>
  <si>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</si>
  <si>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</si>
  <si>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</si>
  <si>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</si>
  <si>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</si>
  <si>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</si>
  <si>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</si>
  <si>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</si>
  <si>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</si>
  <si>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</si>
  <si>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</si>
  <si>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</si>
  <si>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</si>
  <si>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</si>
  <si>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</si>
  <si>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</si>
  <si>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</si>
  <si>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</si>
  <si>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</si>
  <si>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</si>
  <si>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</si>
  <si>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</si>
  <si>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</si>
  <si>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</si>
  <si>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</si>
  <si>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</si>
  <si>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</si>
  <si>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</si>
  <si>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</si>
  <si>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</si>
  <si>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</si>
  <si>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</si>
  <si>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</si>
  <si>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</si>
  <si>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</si>
  <si>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</si>
  <si>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</si>
  <si>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</si>
  <si>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</si>
  <si>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</si>
  <si>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</si>
  <si>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</si>
  <si>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</si>
  <si>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</si>
  <si>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</si>
  <si>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</si>
  <si>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</si>
  <si>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</si>
  <si>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</si>
  <si>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</si>
  <si>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</si>
  <si>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</si>
  <si>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</si>
  <si>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</si>
  <si>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</si>
  <si>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</si>
  <si>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</si>
  <si>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</si>
  <si>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</si>
  <si>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</si>
  <si>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</si>
  <si>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</si>
  <si>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</si>
  <si>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</si>
  <si>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</si>
  <si>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</si>
  <si>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</si>
  <si>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</si>
  <si>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</si>
  <si>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</si>
  <si>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</si>
  <si>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</si>
  <si>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</si>
  <si>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</si>
  <si>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</si>
  <si>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</si>
  <si>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</si>
  <si>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</si>
  <si>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</si>
  <si>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</si>
  <si>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</si>
  <si>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</si>
  <si>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</si>
  <si>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</si>
  <si>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</si>
  <si>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</si>
  <si>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</si>
  <si>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</si>
  <si>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</si>
  <si>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</si>
  <si>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</si>
  <si>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</si>
  <si>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</si>
  <si>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</si>
  <si>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</si>
  <si>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</si>
  <si>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</si>
  <si>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</si>
  <si>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</si>
  <si>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</si>
  <si>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</si>
  <si>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</si>
  <si>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</si>
  <si>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</si>
  <si>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</si>
  <si>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</si>
  <si>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</si>
  <si>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</si>
  <si>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</si>
  <si>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</si>
  <si>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</si>
  <si>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</si>
  <si>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</si>
  <si>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</si>
  <si>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</si>
  <si>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</si>
  <si>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</si>
  <si>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</si>
  <si>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</si>
  <si>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</si>
  <si>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</si>
  <si>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</si>
  <si>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</si>
  <si>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</si>
  <si>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</si>
  <si>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</si>
  <si>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</si>
  <si>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</si>
  <si>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</si>
  <si>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</si>
  <si>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</si>
  <si>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</si>
  <si>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</si>
  <si>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</si>
  <si>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</si>
  <si>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</si>
  <si>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</si>
  <si>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</si>
  <si>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</si>
  <si>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</si>
  <si>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</si>
  <si>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</si>
  <si>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</si>
  <si>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</si>
  <si>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</si>
  <si>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</si>
  <si>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</si>
  <si>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</si>
  <si>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</si>
  <si>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</si>
  <si>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</si>
  <si>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</si>
  <si>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</si>
  <si>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</si>
  <si>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</si>
  <si>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</si>
  <si>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</si>
  <si>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</si>
  <si>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</si>
  <si>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</si>
  <si>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</si>
  <si>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</si>
  <si>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</si>
  <si>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</si>
  <si>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</si>
  <si>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</si>
  <si>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</si>
  <si>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</si>
  <si>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</si>
  <si>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</si>
  <si>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</si>
  <si>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</si>
  <si>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</si>
  <si>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</si>
  <si>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</si>
  <si>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</si>
  <si>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</si>
  <si>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</si>
  <si>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</si>
  <si>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</si>
  <si>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</si>
  <si>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</si>
  <si>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</si>
  <si>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</si>
  <si>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</si>
  <si>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</si>
  <si>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</si>
  <si>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</si>
  <si>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</si>
  <si>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</si>
  <si>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</si>
  <si>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</si>
  <si>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</si>
  <si>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</si>
  <si>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</si>
  <si>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</si>
  <si>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</si>
  <si>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</si>
  <si>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</si>
  <si>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</si>
  <si>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</si>
  <si>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</si>
  <si>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</si>
  <si>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</si>
  <si>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</si>
  <si>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</si>
  <si>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</si>
  <si>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</si>
  <si>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</si>
  <si>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</si>
  <si>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</si>
  <si>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</si>
  <si>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</si>
  <si>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</si>
  <si>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</si>
  <si>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</si>
  <si>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</si>
  <si>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</si>
  <si>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</si>
  <si>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</si>
  <si>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</si>
  <si>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</si>
  <si>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</si>
  <si>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</si>
  <si>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</si>
  <si>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</si>
  <si>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</si>
  <si>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</si>
  <si>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</si>
  <si>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</si>
  <si>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</si>
  <si>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</si>
  <si>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</si>
  <si>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</si>
  <si>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</si>
  <si>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</si>
  <si>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</si>
  <si>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</si>
  <si>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</si>
  <si>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</si>
  <si>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</si>
  <si>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</si>
  <si>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</si>
  <si>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</si>
  <si>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</si>
  <si>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</si>
  <si>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</si>
  <si>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</si>
  <si>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</si>
  <si>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</si>
  <si>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</si>
  <si>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</si>
  <si>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</si>
  <si>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</si>
  <si>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</si>
  <si>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</si>
  <si>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</si>
  <si>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</si>
  <si>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</si>
  <si>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</si>
  <si>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</si>
  <si>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</si>
  <si>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</si>
  <si>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</si>
  <si>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</si>
  <si>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</si>
  <si>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</si>
  <si>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</si>
  <si>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</si>
  <si>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</si>
  <si>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</si>
  <si>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</si>
  <si>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</si>
  <si>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</si>
  <si>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</si>
  <si>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</si>
  <si>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</si>
  <si>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</si>
  <si>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</si>
  <si>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</si>
  <si>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</si>
  <si>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</si>
  <si>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</si>
  <si>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</si>
  <si>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</si>
  <si>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</si>
  <si>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</si>
  <si>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</si>
  <si>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</si>
  <si>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</si>
  <si>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</si>
  <si>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</si>
  <si>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</si>
  <si>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</si>
  <si>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</si>
  <si>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</si>
  <si>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</si>
  <si>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</si>
  <si>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</si>
  <si>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</si>
  <si>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</si>
  <si>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</si>
  <si>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</si>
  <si>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</si>
  <si>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</si>
  <si>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</si>
  <si>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</si>
  <si>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</si>
  <si>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</si>
  <si>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</si>
  <si>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</si>
  <si>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</si>
  <si>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</si>
  <si>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</si>
  <si>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</si>
  <si>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</si>
  <si>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</si>
  <si>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</si>
  <si>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</si>
  <si>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</si>
  <si>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</si>
  <si>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</si>
  <si>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</si>
  <si>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</si>
  <si>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</si>
  <si>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</si>
  <si>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</si>
  <si>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</si>
  <si>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</si>
  <si>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</si>
  <si>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</si>
  <si>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</si>
  <si>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</si>
  <si>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</si>
  <si>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</si>
  <si>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</si>
  <si>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</si>
  <si>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</si>
  <si>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</si>
  <si>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</si>
  <si>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</si>
  <si>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</si>
  <si>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</si>
  <si>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</si>
  <si>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</si>
  <si>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</si>
  <si>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</si>
  <si>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</si>
  <si>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</si>
  <si>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</si>
  <si>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</si>
  <si>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</si>
  <si>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</si>
  <si>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</si>
  <si>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</si>
  <si>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</si>
  <si>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</si>
  <si>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</si>
  <si>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</si>
  <si>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</si>
  <si>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</si>
  <si>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</si>
  <si>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</si>
  <si>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</si>
  <si>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</si>
  <si>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</si>
  <si>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</si>
  <si>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</si>
  <si>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</si>
  <si>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</si>
  <si>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</si>
  <si>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</si>
  <si>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</si>
  <si>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</si>
  <si>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</si>
  <si>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</si>
  <si>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</si>
  <si>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</si>
  <si>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</si>
  <si>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</si>
  <si>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</si>
  <si>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</si>
  <si>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</si>
  <si>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</si>
  <si>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</si>
  <si>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</si>
  <si>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</si>
  <si>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</si>
  <si>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</si>
  <si>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</si>
  <si>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</si>
  <si>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</si>
  <si>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</si>
  <si>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</si>
  <si>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</si>
  <si>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</si>
  <si>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</si>
  <si>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</si>
  <si>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</si>
  <si>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</si>
  <si>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</si>
  <si>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</si>
  <si>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</si>
  <si>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</si>
  <si>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</si>
  <si>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</si>
  <si>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</si>
  <si>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</si>
  <si>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</si>
  <si>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</si>
  <si>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</si>
  <si>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</si>
  <si>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</si>
  <si>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</si>
  <si>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</si>
  <si>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</si>
  <si>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</si>
  <si>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</si>
  <si>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</si>
  <si>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</si>
  <si>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</si>
  <si>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</si>
  <si>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</si>
  <si>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</si>
  <si>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</si>
  <si>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</si>
  <si>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</si>
  <si>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</si>
  <si>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</si>
  <si>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</si>
  <si>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</si>
  <si>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</si>
  <si>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</si>
  <si>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</si>
  <si>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</si>
  <si>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</si>
  <si>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</si>
  <si>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</si>
  <si>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</si>
  <si>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</si>
  <si>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</si>
  <si>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</si>
  <si>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</si>
  <si>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</si>
  <si>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</si>
  <si>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</si>
  <si>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</si>
  <si>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</si>
  <si>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</si>
  <si>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</si>
  <si>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</si>
  <si>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</si>
  <si>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</si>
  <si>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</si>
  <si>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</si>
  <si>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</si>
  <si>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</si>
  <si>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</si>
  <si>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</si>
  <si>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</si>
  <si>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</si>
  <si>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</si>
  <si>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</si>
  <si>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</si>
  <si>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</si>
  <si>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</si>
  <si>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</si>
  <si>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</si>
  <si>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</si>
  <si>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</si>
  <si>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</si>
  <si>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</si>
  <si>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</si>
  <si>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</si>
  <si>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</si>
  <si>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</si>
  <si>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</si>
  <si>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</si>
  <si>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</si>
  <si>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</si>
  <si>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</si>
  <si>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</si>
  <si>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</si>
  <si>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</si>
  <si>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</si>
  <si>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</si>
  <si>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</si>
  <si>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</si>
  <si>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</si>
  <si>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</si>
  <si>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</si>
  <si>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</si>
  <si>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</si>
  <si>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</si>
  <si>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</si>
  <si>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</si>
  <si>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</si>
  <si>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</si>
  <si>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</si>
  <si>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</si>
  <si>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</si>
  <si>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</si>
  <si>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</si>
  <si>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</si>
  <si>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</si>
  <si>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</si>
  <si>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</si>
  <si>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</si>
  <si>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</si>
  <si>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</si>
  <si>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</si>
  <si>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</si>
  <si>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</si>
  <si>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</si>
  <si>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</si>
  <si>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</si>
  <si>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</si>
  <si>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</si>
  <si>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</si>
  <si>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</si>
  <si>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</si>
  <si>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</si>
  <si>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</si>
  <si>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</si>
  <si>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</si>
  <si>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</si>
  <si>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</si>
  <si>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</si>
  <si>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</si>
  <si>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</si>
  <si>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</si>
  <si>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</si>
  <si>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</si>
  <si>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</si>
  <si>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</si>
  <si>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</si>
  <si>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</si>
  <si>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</si>
  <si>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</si>
  <si>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</si>
  <si>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</si>
  <si>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</si>
  <si>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</si>
  <si>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</si>
  <si>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</si>
  <si>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</si>
  <si>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</si>
  <si>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</si>
  <si>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</si>
  <si>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</si>
  <si>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</si>
  <si>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</si>
  <si>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</si>
  <si>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</si>
  <si>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</si>
  <si>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</si>
  <si>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</si>
  <si>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</si>
  <si>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</si>
  <si>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</si>
  <si>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</si>
  <si>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</si>
  <si>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</si>
  <si>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</si>
  <si>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</si>
  <si>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</si>
  <si>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VELIKA TRNOVITICA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</si>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</sst>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1053026.44</v>
      </c>
      <c r="D2" s="7">
        <f>'PR-RAS'!E6</f>
        <v>1242184.94</v>
      </c>
      <c r="E2" s="7">
        <v>0</v>
      </c>
      <c r="F2" s="7">
        <v>0</v>
      </c>
      <c r="G2" s="8">
        <f t="shared" ref="G2:G274" si="0">(B2/1000)*(C2*1+D2*2)</f>
        <v>3537.3963199999998</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258109.11000000004</v>
      </c>
      <c r="D3" s="2">
        <f>'PR-RAS'!E7</f>
        <v>311344.64000000001</v>
      </c>
      <c r="E3" s="2">
        <v>0</v>
      </c>
      <c r="F3" s="2">
        <v>0</v>
      </c>
      <c r="G3" s="3">
        <f t="shared" si="0"/>
        <v>1761.5967800000003</v>
      </c>
      <c r="H3" s="3">
        <f t="shared" si="1"/>
        <v>0.47000000003026798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244318.69000000006</v>
      </c>
      <c r="D4" s="2">
        <f>'PR-RAS'!E8</f>
        <v>294719.02</v>
      </c>
      <c r="E4" s="2">
        <v>0</v>
      </c>
      <c r="F4" s="2">
        <v>0</v>
      </c>
      <c r="G4" s="3">
        <f t="shared" si="0"/>
        <v>2501.2701900000002</v>
      </c>
      <c r="H4" s="3">
        <f t="shared" si="1"/>
        <v>0.32999999995809048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204770.76</v>
      </c>
      <c r="D5" s="2">
        <f>'PR-RAS'!E9</f>
        <v>262624.28999999998</v>
      </c>
      <c r="E5" s="2">
        <v>0</v>
      </c>
      <c r="F5" s="2">
        <v>0</v>
      </c>
      <c r="G5" s="3">
        <f t="shared" si="0"/>
        <v>2920.0773599999998</v>
      </c>
      <c r="H5" s="3">
        <f t="shared" si="1"/>
        <v>0.52999999996973202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54012.12</v>
      </c>
      <c r="D6" s="2">
        <f>'PR-RAS'!E10</f>
        <v>44848.24</v>
      </c>
      <c r="E6" s="2">
        <v>0</v>
      </c>
      <c r="F6" s="2">
        <v>0</v>
      </c>
      <c r="G6" s="3">
        <f t="shared" si="0"/>
        <v>718.54300000000001</v>
      </c>
      <c r="H6" s="3">
        <f t="shared" si="1"/>
        <v>0.36000000000058208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4781.2</v>
      </c>
      <c r="D7" s="2">
        <f>'PR-RAS'!E11</f>
        <v>6318.13</v>
      </c>
      <c r="E7" s="2">
        <v>0</v>
      </c>
      <c r="F7" s="2">
        <v>0</v>
      </c>
      <c r="G7" s="3">
        <f t="shared" si="0"/>
        <v>104.50475999999999</v>
      </c>
      <c r="H7" s="3">
        <f t="shared" si="1"/>
        <v>0.32999999999992724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8930.7800000000007</v>
      </c>
      <c r="D8" s="2">
        <f>'PR-RAS'!E12</f>
        <v>22598.400000000001</v>
      </c>
      <c r="E8" s="2">
        <v>0</v>
      </c>
      <c r="F8" s="2">
        <v>0</v>
      </c>
      <c r="G8" s="3">
        <f t="shared" si="0"/>
        <v>378.89306000000005</v>
      </c>
      <c r="H8" s="3">
        <f t="shared" si="1"/>
        <v>0.62000000000080036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18462.939999999999</v>
      </c>
      <c r="D9" s="2">
        <f>'PR-RAS'!E13</f>
        <v>28326.62</v>
      </c>
      <c r="E9" s="2">
        <v>0</v>
      </c>
      <c r="F9" s="2">
        <v>0</v>
      </c>
      <c r="G9" s="3">
        <f t="shared" si="0"/>
        <v>600.92944</v>
      </c>
      <c r="H9" s="3">
        <f t="shared" si="1"/>
        <v>0.44000000000232831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46639.11</v>
      </c>
      <c r="D11" s="2">
        <f>'PR-RAS'!E15</f>
        <v>69996.66</v>
      </c>
      <c r="E11" s="2">
        <v>0</v>
      </c>
      <c r="F11" s="2">
        <v>0</v>
      </c>
      <c r="G11" s="3">
        <f t="shared" si="0"/>
        <v>1866.3243</v>
      </c>
      <c r="H11" s="3">
        <f t="shared" si="1"/>
        <v>0.44999999999708962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9938.7099999999991</v>
      </c>
      <c r="D19" s="2">
        <f>'PR-RAS'!E23</f>
        <v>12952.93</v>
      </c>
      <c r="E19" s="2">
        <v>0</v>
      </c>
      <c r="F19" s="2">
        <v>0</v>
      </c>
      <c r="G19" s="3">
        <f t="shared" si="0"/>
        <v>645.20225999999991</v>
      </c>
      <c r="H19" s="3">
        <f t="shared" si="1"/>
        <v>0.36000000000058208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415.44</v>
      </c>
      <c r="E20" s="2">
        <v>0</v>
      </c>
      <c r="F20" s="2">
        <v>0</v>
      </c>
      <c r="G20" s="3">
        <f t="shared" si="0"/>
        <v>15.786719999999999</v>
      </c>
      <c r="H20" s="3">
        <f t="shared" si="1"/>
        <v>0.43999999999999773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9938.7099999999991</v>
      </c>
      <c r="D23" s="2">
        <f>'PR-RAS'!E27</f>
        <v>12537.49</v>
      </c>
      <c r="E23" s="2">
        <v>0</v>
      </c>
      <c r="F23" s="2">
        <v>0</v>
      </c>
      <c r="G23" s="3">
        <f t="shared" si="0"/>
        <v>770.30118000000004</v>
      </c>
      <c r="H23" s="3">
        <f t="shared" si="1"/>
        <v>0.78000000000065484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3851.71</v>
      </c>
      <c r="D25" s="2">
        <f>'PR-RAS'!E29</f>
        <v>3672.69</v>
      </c>
      <c r="E25" s="2">
        <v>0</v>
      </c>
      <c r="F25" s="2">
        <v>0</v>
      </c>
      <c r="G25" s="3">
        <f t="shared" si="0"/>
        <v>268.73016000000001</v>
      </c>
      <c r="H25" s="3">
        <f t="shared" si="1"/>
        <v>0.59999999999990905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3851.71</v>
      </c>
      <c r="D27" s="2">
        <f>'PR-RAS'!E31</f>
        <v>3614.09</v>
      </c>
      <c r="E27" s="2">
        <v>0</v>
      </c>
      <c r="F27" s="2">
        <v>0</v>
      </c>
      <c r="G27" s="3">
        <f t="shared" si="0"/>
        <v>288.07713999999999</v>
      </c>
      <c r="H27" s="3">
        <f t="shared" si="1"/>
        <v>0.38000000000010914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58.6</v>
      </c>
      <c r="E29" s="2">
        <v>0</v>
      </c>
      <c r="F29" s="2">
        <v>0</v>
      </c>
      <c r="G29" s="3">
        <f t="shared" si="0"/>
        <v>3.2816000000000001</v>
      </c>
      <c r="H29" s="3">
        <f t="shared" si="1"/>
        <v>0.39999999999999858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433509.13</v>
      </c>
      <c r="D45" s="2">
        <f>'PR-RAS'!E49</f>
        <v>529167.05000000005</v>
      </c>
      <c r="E45" s="2">
        <v>0</v>
      </c>
      <c r="F45" s="2">
        <v>0</v>
      </c>
      <c r="G45" s="3">
        <f t="shared" si="0"/>
        <v>65641.102119999996</v>
      </c>
      <c r="H45" s="3">
        <f t="shared" si="1"/>
        <v>0.18000000005122274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315119.96999999997</v>
      </c>
      <c r="D54" s="2">
        <f>'PR-RAS'!E58</f>
        <v>125428.43000000001</v>
      </c>
      <c r="E54" s="2">
        <v>0</v>
      </c>
      <c r="F54" s="2">
        <v>0</v>
      </c>
      <c r="G54" s="3">
        <f t="shared" si="0"/>
        <v>29996.771989999997</v>
      </c>
      <c r="H54" s="3">
        <f t="shared" si="1"/>
        <v>0.46000000003550667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274919.96999999997</v>
      </c>
      <c r="D55" s="2">
        <f>'PR-RAS'!E59</f>
        <v>34267.300000000003</v>
      </c>
      <c r="E55" s="2">
        <v>0</v>
      </c>
      <c r="F55" s="2">
        <v>0</v>
      </c>
      <c r="G55" s="3">
        <f t="shared" si="0"/>
        <v>18546.546779999997</v>
      </c>
      <c r="H55" s="3">
        <f t="shared" si="1"/>
        <v>0.33000000003085006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40200</v>
      </c>
      <c r="D56" s="2">
        <f>'PR-RAS'!E60</f>
        <v>91161.13</v>
      </c>
      <c r="E56" s="2">
        <v>0</v>
      </c>
      <c r="F56" s="2">
        <v>0</v>
      </c>
      <c r="G56" s="3">
        <f t="shared" si="0"/>
        <v>12238.7243</v>
      </c>
      <c r="H56" s="3">
        <f t="shared" si="1"/>
        <v>0.13000000000465661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5991.71</v>
      </c>
      <c r="D57" s="2">
        <f>'PR-RAS'!E61</f>
        <v>13980.86</v>
      </c>
      <c r="E57" s="2">
        <v>0</v>
      </c>
      <c r="F57" s="2">
        <v>0</v>
      </c>
      <c r="G57" s="3">
        <f t="shared" si="0"/>
        <v>1901.3920800000001</v>
      </c>
      <c r="H57" s="3">
        <f t="shared" si="1"/>
        <v>0.42999999999938154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5991.71</v>
      </c>
      <c r="D58" s="2">
        <f>'PR-RAS'!E62</f>
        <v>13980.86</v>
      </c>
      <c r="E58" s="2">
        <v>0</v>
      </c>
      <c r="F58" s="2">
        <v>0</v>
      </c>
      <c r="G58" s="3">
        <f t="shared" si="0"/>
        <v>1935.3455100000001</v>
      </c>
      <c r="H58" s="3">
        <f t="shared" si="1"/>
        <v>0.42999999999938154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12809.86</v>
      </c>
      <c r="D60" s="2">
        <f>'PR-RAS'!E64</f>
        <v>271316.5</v>
      </c>
      <c r="E60" s="2">
        <v>0</v>
      </c>
      <c r="F60" s="2">
        <v>0</v>
      </c>
      <c r="G60" s="3">
        <f t="shared" si="0"/>
        <v>32771.12874</v>
      </c>
      <c r="H60" s="3">
        <f t="shared" si="1"/>
        <v>0.63999999999941792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12809.86</v>
      </c>
      <c r="D61" s="2">
        <f>'PR-RAS'!E65</f>
        <v>14675</v>
      </c>
      <c r="E61" s="2">
        <v>0</v>
      </c>
      <c r="F61" s="2">
        <v>0</v>
      </c>
      <c r="G61" s="3">
        <f t="shared" si="0"/>
        <v>2529.5915999999997</v>
      </c>
      <c r="H61" s="3">
        <f t="shared" si="1"/>
        <v>0.13999999999941792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256641.5</v>
      </c>
      <c r="E63" s="2">
        <v>0</v>
      </c>
      <c r="F63" s="2">
        <v>0</v>
      </c>
      <c r="G63" s="3">
        <f>(B63/1000)*(C63*1+D63*2)</f>
        <v>31823.545999999998</v>
      </c>
      <c r="H63" s="3">
        <f>ABS(C63-ROUND(C63,0))+ABS(D63-ROUND(D63,0))</f>
        <v>0.5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99587.59</v>
      </c>
      <c r="D70" s="2">
        <f>'PR-RAS'!E74</f>
        <v>118441.26</v>
      </c>
      <c r="E70" s="2">
        <v>0</v>
      </c>
      <c r="F70" s="2">
        <v>0</v>
      </c>
      <c r="G70" s="3">
        <f t="shared" si="0"/>
        <v>23216.437590000001</v>
      </c>
      <c r="H70" s="3">
        <f t="shared" si="1"/>
        <v>0.66999999999825377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99587.59</v>
      </c>
      <c r="D71" s="2">
        <f>'PR-RAS'!E75</f>
        <v>118441.26</v>
      </c>
      <c r="E71" s="2">
        <v>0</v>
      </c>
      <c r="F71" s="2">
        <v>0</v>
      </c>
      <c r="G71" s="3">
        <f t="shared" si="0"/>
        <v>23552.9077</v>
      </c>
      <c r="H71" s="3">
        <f t="shared" si="1"/>
        <v>0.66999999999825377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49409.96</v>
      </c>
      <c r="D78" s="2">
        <f>'PR-RAS'!E82</f>
        <v>46477.32</v>
      </c>
      <c r="E78" s="2">
        <v>0</v>
      </c>
      <c r="F78" s="2">
        <v>0</v>
      </c>
      <c r="G78" s="3">
        <f t="shared" si="0"/>
        <v>10962.074200000001</v>
      </c>
      <c r="H78" s="3">
        <f t="shared" si="1"/>
        <v>0.36000000000058208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49409.96</v>
      </c>
      <c r="D87" s="2">
        <f>'PR-RAS'!E91</f>
        <v>46477.32</v>
      </c>
      <c r="E87" s="2">
        <v>0</v>
      </c>
      <c r="F87" s="2">
        <v>0</v>
      </c>
      <c r="G87" s="3">
        <f t="shared" si="0"/>
        <v>12243.355599999999</v>
      </c>
      <c r="H87" s="3">
        <f t="shared" si="1"/>
        <v>0.36000000000058208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450.57</v>
      </c>
      <c r="E88" s="2">
        <v>0</v>
      </c>
      <c r="F88" s="2">
        <v>0</v>
      </c>
      <c r="G88" s="3">
        <f t="shared" si="0"/>
        <v>78.399179999999987</v>
      </c>
      <c r="H88" s="3">
        <f t="shared" si="1"/>
        <v>0.43000000000000682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49409.96</v>
      </c>
      <c r="D89" s="2">
        <f>'PR-RAS'!E93</f>
        <v>45945.22</v>
      </c>
      <c r="E89" s="2">
        <v>0</v>
      </c>
      <c r="F89" s="2">
        <v>0</v>
      </c>
      <c r="G89" s="3">
        <f t="shared" si="0"/>
        <v>12434.435199999998</v>
      </c>
      <c r="H89" s="3">
        <f t="shared" si="1"/>
        <v>0.26000000000203727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81.53</v>
      </c>
      <c r="E93" s="2">
        <v>0</v>
      </c>
      <c r="F93" s="2">
        <v>0</v>
      </c>
      <c r="G93" s="3">
        <f t="shared" si="0"/>
        <v>15.001519999999999</v>
      </c>
      <c r="H93" s="3">
        <f t="shared" si="1"/>
        <v>0.46999999999999886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305168.24</v>
      </c>
      <c r="D102" s="2">
        <f>'PR-RAS'!E106</f>
        <v>353404.44999999995</v>
      </c>
      <c r="E102" s="2">
        <v>0</v>
      </c>
      <c r="F102" s="2">
        <v>0</v>
      </c>
      <c r="G102" s="3">
        <f t="shared" si="0"/>
        <v>102209.69114</v>
      </c>
      <c r="H102" s="3">
        <f t="shared" si="1"/>
        <v>0.68999999994412065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8171.4800000000005</v>
      </c>
      <c r="D103" s="2">
        <f>'PR-RAS'!E107</f>
        <v>7880.85</v>
      </c>
      <c r="E103" s="2">
        <v>0</v>
      </c>
      <c r="F103" s="2">
        <v>0</v>
      </c>
      <c r="G103" s="3">
        <f t="shared" si="0"/>
        <v>2441.1843599999997</v>
      </c>
      <c r="H103" s="3">
        <f t="shared" si="1"/>
        <v>0.63000000000010914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8127.63</v>
      </c>
      <c r="D105" s="2">
        <f>'PR-RAS'!E109</f>
        <v>7828.51</v>
      </c>
      <c r="E105" s="2">
        <v>0</v>
      </c>
      <c r="F105" s="2">
        <v>0</v>
      </c>
      <c r="G105" s="3">
        <f t="shared" si="0"/>
        <v>2473.6035999999999</v>
      </c>
      <c r="H105" s="3">
        <f t="shared" si="1"/>
        <v>0.85999999999967258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43.85</v>
      </c>
      <c r="D107" s="2">
        <f>'PR-RAS'!E111</f>
        <v>52.34</v>
      </c>
      <c r="E107" s="2">
        <v>0</v>
      </c>
      <c r="F107" s="2">
        <v>0</v>
      </c>
      <c r="G107" s="3">
        <f t="shared" si="0"/>
        <v>15.74418</v>
      </c>
      <c r="H107" s="3">
        <f t="shared" si="1"/>
        <v>0.49000000000000199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282431.14</v>
      </c>
      <c r="D108" s="2">
        <f>'PR-RAS'!E112</f>
        <v>328681.81</v>
      </c>
      <c r="E108" s="2">
        <v>0</v>
      </c>
      <c r="F108" s="2">
        <v>0</v>
      </c>
      <c r="G108" s="3">
        <f t="shared" si="0"/>
        <v>100558.03932</v>
      </c>
      <c r="H108" s="3">
        <f t="shared" si="1"/>
        <v>0.33000000001629815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26.74</v>
      </c>
      <c r="D110" s="2">
        <f>'PR-RAS'!E114</f>
        <v>0</v>
      </c>
      <c r="E110" s="2">
        <v>0</v>
      </c>
      <c r="F110" s="2">
        <v>0</v>
      </c>
      <c r="G110" s="3">
        <f t="shared" si="0"/>
        <v>2.91466</v>
      </c>
      <c r="H110" s="3">
        <f t="shared" si="1"/>
        <v>0.26000000000000156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62601.08</v>
      </c>
      <c r="D111" s="2">
        <f>'PR-RAS'!E115</f>
        <v>40826.400000000001</v>
      </c>
      <c r="E111" s="2">
        <v>0</v>
      </c>
      <c r="F111" s="2">
        <v>0</v>
      </c>
      <c r="G111" s="3">
        <f t="shared" si="0"/>
        <v>15867.926800000001</v>
      </c>
      <c r="H111" s="3">
        <f t="shared" si="1"/>
        <v>0.48000000000320142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219803.32</v>
      </c>
      <c r="D113" s="2">
        <f>'PR-RAS'!E117</f>
        <v>287855.40999999997</v>
      </c>
      <c r="E113" s="2">
        <v>0</v>
      </c>
      <c r="F113" s="2">
        <v>0</v>
      </c>
      <c r="G113" s="3">
        <f t="shared" si="0"/>
        <v>89097.583679999996</v>
      </c>
      <c r="H113" s="3">
        <f t="shared" si="1"/>
        <v>0.72999999998137355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14565.62</v>
      </c>
      <c r="D116" s="2">
        <f>'PR-RAS'!E120</f>
        <v>16841.79</v>
      </c>
      <c r="E116" s="2">
        <v>0</v>
      </c>
      <c r="F116" s="2">
        <v>0</v>
      </c>
      <c r="G116" s="3">
        <f t="shared" si="0"/>
        <v>5548.6580000000004</v>
      </c>
      <c r="H116" s="3">
        <f t="shared" si="1"/>
        <v>0.58999999999832653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649.54</v>
      </c>
      <c r="E117" s="2">
        <v>0</v>
      </c>
      <c r="F117" s="2">
        <v>0</v>
      </c>
      <c r="G117" s="3">
        <f t="shared" si="0"/>
        <v>150.69327999999999</v>
      </c>
      <c r="H117" s="3">
        <f t="shared" si="1"/>
        <v>0.46000000000003638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14565.62</v>
      </c>
      <c r="D118" s="2">
        <f>'PR-RAS'!E122</f>
        <v>16192.25</v>
      </c>
      <c r="E118" s="2">
        <v>0</v>
      </c>
      <c r="F118" s="2">
        <v>0</v>
      </c>
      <c r="G118" s="3">
        <f t="shared" si="0"/>
        <v>5493.1640400000006</v>
      </c>
      <c r="H118" s="3">
        <f t="shared" si="1"/>
        <v>0.62999999999919964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6830</v>
      </c>
      <c r="D121" s="2">
        <f>'PR-RAS'!E125</f>
        <v>0</v>
      </c>
      <c r="E121" s="2">
        <v>0</v>
      </c>
      <c r="F121" s="2">
        <v>0</v>
      </c>
      <c r="G121" s="3">
        <f t="shared" si="0"/>
        <v>819.6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6830</v>
      </c>
      <c r="D125" s="2">
        <f>'PR-RAS'!E129</f>
        <v>0</v>
      </c>
      <c r="E125" s="2">
        <v>0</v>
      </c>
      <c r="F125" s="2">
        <v>0</v>
      </c>
      <c r="G125" s="3">
        <f t="shared" si="0"/>
        <v>846.92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6830</v>
      </c>
      <c r="D127" s="2">
        <f>'PR-RAS'!E131</f>
        <v>0</v>
      </c>
      <c r="E127" s="2">
        <v>0</v>
      </c>
      <c r="F127" s="2">
        <v>0</v>
      </c>
      <c r="G127" s="3">
        <f t="shared" si="0"/>
        <v>860.58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1791.48</v>
      </c>
      <c r="E136" s="2">
        <v>0</v>
      </c>
      <c r="F136" s="2">
        <v>0</v>
      </c>
      <c r="G136" s="3">
        <f t="shared" si="0"/>
        <v>483.69960000000003</v>
      </c>
      <c r="H136" s="3">
        <f t="shared" si="1"/>
        <v>0.48000000000001819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1791.48</v>
      </c>
      <c r="E147" s="2">
        <v>0</v>
      </c>
      <c r="F147" s="2">
        <v>0</v>
      </c>
      <c r="G147" s="3">
        <f t="shared" si="0"/>
        <v>523.11216000000002</v>
      </c>
      <c r="H147" s="3">
        <f t="shared" si="1"/>
        <v>0.48000000000001819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850233.96</v>
      </c>
      <c r="D148" s="2">
        <f>'PR-RAS'!E152</f>
        <v>974315.69</v>
      </c>
      <c r="E148" s="2">
        <v>0</v>
      </c>
      <c r="F148" s="2">
        <v>0</v>
      </c>
      <c r="G148" s="3">
        <f t="shared" si="0"/>
        <v>411433.20497999998</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186400.64000000001</v>
      </c>
      <c r="D149" s="2">
        <f>'PR-RAS'!E153</f>
        <v>282248.96999999997</v>
      </c>
      <c r="E149" s="2">
        <v>0</v>
      </c>
      <c r="F149" s="2">
        <v>0</v>
      </c>
      <c r="G149" s="3">
        <f t="shared" si="0"/>
        <v>111132.98983999999</v>
      </c>
      <c r="H149" s="3">
        <f t="shared" si="1"/>
        <v>0.39000000001396984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151745.56</v>
      </c>
      <c r="D150" s="2">
        <f>'PR-RAS'!E154</f>
        <v>229302.54</v>
      </c>
      <c r="E150" s="2">
        <v>0</v>
      </c>
      <c r="F150" s="2">
        <v>0</v>
      </c>
      <c r="G150" s="3">
        <f t="shared" si="0"/>
        <v>90942.245360000001</v>
      </c>
      <c r="H150" s="3">
        <f t="shared" si="1"/>
        <v>0.89999999999417923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151745.56</v>
      </c>
      <c r="D151" s="2">
        <f>'PR-RAS'!E155</f>
        <v>229302.54</v>
      </c>
      <c r="E151" s="2">
        <v>0</v>
      </c>
      <c r="F151" s="2">
        <v>0</v>
      </c>
      <c r="G151" s="3">
        <f t="shared" si="0"/>
        <v>91552.596000000005</v>
      </c>
      <c r="H151" s="3">
        <f t="shared" si="1"/>
        <v>0.89999999999417923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9716.67</v>
      </c>
      <c r="D155" s="2">
        <f>'PR-RAS'!E159</f>
        <v>15159.96</v>
      </c>
      <c r="E155" s="2">
        <v>0</v>
      </c>
      <c r="F155" s="2">
        <v>0</v>
      </c>
      <c r="G155" s="3">
        <f t="shared" si="0"/>
        <v>6165.6348599999992</v>
      </c>
      <c r="H155" s="3">
        <f t="shared" si="1"/>
        <v>0.37000000000080036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24938.41</v>
      </c>
      <c r="D156" s="2">
        <f>'PR-RAS'!E160</f>
        <v>37786.47</v>
      </c>
      <c r="E156" s="2">
        <v>0</v>
      </c>
      <c r="F156" s="2">
        <v>0</v>
      </c>
      <c r="G156" s="3">
        <f t="shared" si="0"/>
        <v>15579.259250000001</v>
      </c>
      <c r="H156" s="3">
        <f t="shared" si="1"/>
        <v>0.88000000000101863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24938.41</v>
      </c>
      <c r="D158" s="2">
        <f>'PR-RAS'!E162</f>
        <v>37786.47</v>
      </c>
      <c r="E158" s="2">
        <v>0</v>
      </c>
      <c r="F158" s="2">
        <v>0</v>
      </c>
      <c r="G158" s="3">
        <f t="shared" si="0"/>
        <v>15780.281950000001</v>
      </c>
      <c r="H158" s="3">
        <f t="shared" si="1"/>
        <v>0.88000000000101863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414179.88</v>
      </c>
      <c r="D160" s="2">
        <f>'PR-RAS'!E164</f>
        <v>396497.66000000003</v>
      </c>
      <c r="E160" s="2">
        <v>0</v>
      </c>
      <c r="F160" s="2">
        <v>0</v>
      </c>
      <c r="G160" s="3">
        <f t="shared" si="0"/>
        <v>191940.85680000004</v>
      </c>
      <c r="H160" s="3">
        <f t="shared" si="1"/>
        <v>0.4599999999627471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13461.05</v>
      </c>
      <c r="D161" s="2">
        <f>'PR-RAS'!E165</f>
        <v>14383.050000000001</v>
      </c>
      <c r="E161" s="2">
        <v>0</v>
      </c>
      <c r="F161" s="2">
        <v>0</v>
      </c>
      <c r="G161" s="3">
        <f t="shared" si="0"/>
        <v>6756.3440000000001</v>
      </c>
      <c r="H161" s="3">
        <f t="shared" si="1"/>
        <v>0.1000000000003638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1994.23</v>
      </c>
      <c r="D163" s="2">
        <f>'PR-RAS'!E167</f>
        <v>2375.0500000000002</v>
      </c>
      <c r="E163" s="2">
        <v>0</v>
      </c>
      <c r="F163" s="2">
        <v>0</v>
      </c>
      <c r="G163" s="3">
        <f t="shared" si="0"/>
        <v>1092.5814600000001</v>
      </c>
      <c r="H163" s="3">
        <f t="shared" si="1"/>
        <v>0.28000000000020009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510</v>
      </c>
      <c r="D164" s="2">
        <f>'PR-RAS'!E168</f>
        <v>868.72</v>
      </c>
      <c r="E164" s="2">
        <v>0</v>
      </c>
      <c r="F164" s="2">
        <v>0</v>
      </c>
      <c r="G164" s="3">
        <f t="shared" si="0"/>
        <v>366.33271999999999</v>
      </c>
      <c r="H164" s="3">
        <f t="shared" si="1"/>
        <v>0.27999999999997272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10956.82</v>
      </c>
      <c r="D165" s="2">
        <f>'PR-RAS'!E169</f>
        <v>11139.28</v>
      </c>
      <c r="E165" s="2">
        <v>0</v>
      </c>
      <c r="F165" s="2">
        <v>0</v>
      </c>
      <c r="G165" s="3">
        <f t="shared" si="0"/>
        <v>5450.6023200000009</v>
      </c>
      <c r="H165" s="3">
        <f t="shared" si="1"/>
        <v>0.46000000000094587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46728.290000000008</v>
      </c>
      <c r="D166" s="2">
        <f>'PR-RAS'!E170</f>
        <v>46635.85</v>
      </c>
      <c r="E166" s="2">
        <v>0</v>
      </c>
      <c r="F166" s="2">
        <v>0</v>
      </c>
      <c r="G166" s="3">
        <f t="shared" si="0"/>
        <v>23099.998349999998</v>
      </c>
      <c r="H166" s="3">
        <f t="shared" si="1"/>
        <v>0.44000000000960426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6353.16</v>
      </c>
      <c r="D167" s="2">
        <f>'PR-RAS'!E171</f>
        <v>7695.87</v>
      </c>
      <c r="E167" s="2">
        <v>0</v>
      </c>
      <c r="F167" s="2">
        <v>0</v>
      </c>
      <c r="G167" s="3">
        <f t="shared" si="0"/>
        <v>3609.6534000000006</v>
      </c>
      <c r="H167" s="3">
        <f t="shared" si="1"/>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18363.310000000001</v>
      </c>
      <c r="D169" s="2">
        <f>'PR-RAS'!E173</f>
        <v>19853.77</v>
      </c>
      <c r="E169" s="2">
        <v>0</v>
      </c>
      <c r="F169" s="2">
        <v>0</v>
      </c>
      <c r="G169" s="3">
        <f t="shared" si="0"/>
        <v>9755.9028000000017</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20003.38</v>
      </c>
      <c r="D170" s="2">
        <f>'PR-RAS'!E174</f>
        <v>17241.93</v>
      </c>
      <c r="E170" s="2">
        <v>0</v>
      </c>
      <c r="F170" s="2">
        <v>0</v>
      </c>
      <c r="G170" s="3">
        <f t="shared" si="0"/>
        <v>9208.3435600000012</v>
      </c>
      <c r="H170" s="3">
        <f t="shared" si="1"/>
        <v>0.4500000000007276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2008.44</v>
      </c>
      <c r="D171" s="2">
        <f>'PR-RAS'!E175</f>
        <v>1844.28</v>
      </c>
      <c r="E171" s="2">
        <v>0</v>
      </c>
      <c r="F171" s="2">
        <v>0</v>
      </c>
      <c r="G171" s="3">
        <f t="shared" si="0"/>
        <v>968.49000000000012</v>
      </c>
      <c r="H171" s="3">
        <f t="shared" si="1"/>
        <v>0.72000000000002728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307548.17</v>
      </c>
      <c r="D174" s="2">
        <f>'PR-RAS'!E178</f>
        <v>274341.95</v>
      </c>
      <c r="E174" s="2">
        <v>0</v>
      </c>
      <c r="F174" s="2">
        <v>0</v>
      </c>
      <c r="G174" s="3">
        <f t="shared" si="0"/>
        <v>148128.14811000001</v>
      </c>
      <c r="H174" s="3">
        <f t="shared" si="1"/>
        <v>0.21999999997206032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5942.34</v>
      </c>
      <c r="D175" s="2">
        <f>'PR-RAS'!E179</f>
        <v>4248.91</v>
      </c>
      <c r="E175" s="2">
        <v>0</v>
      </c>
      <c r="F175" s="2">
        <v>0</v>
      </c>
      <c r="G175" s="3">
        <f t="shared" si="0"/>
        <v>2512.5878399999997</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190562.83</v>
      </c>
      <c r="D176" s="2">
        <f>'PR-RAS'!E180</f>
        <v>159679.35</v>
      </c>
      <c r="E176" s="2">
        <v>0</v>
      </c>
      <c r="F176" s="2">
        <v>0</v>
      </c>
      <c r="G176" s="3">
        <f t="shared" si="0"/>
        <v>89236.267749999999</v>
      </c>
      <c r="H176" s="3">
        <f t="shared" si="1"/>
        <v>0.52000000001862645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19134.14</v>
      </c>
      <c r="D177" s="2">
        <f>'PR-RAS'!E181</f>
        <v>15172.19</v>
      </c>
      <c r="E177" s="2">
        <v>0</v>
      </c>
      <c r="F177" s="2">
        <v>0</v>
      </c>
      <c r="G177" s="3">
        <f t="shared" si="0"/>
        <v>8708.2195200000006</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18361.310000000001</v>
      </c>
      <c r="D178" s="2">
        <f>'PR-RAS'!E182</f>
        <v>20601.37</v>
      </c>
      <c r="E178" s="2">
        <v>0</v>
      </c>
      <c r="F178" s="2">
        <v>0</v>
      </c>
      <c r="G178" s="3">
        <f t="shared" si="0"/>
        <v>10542.83685</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6450</v>
      </c>
      <c r="D179" s="2">
        <f>'PR-RAS'!E183</f>
        <v>4095</v>
      </c>
      <c r="E179" s="2">
        <v>0</v>
      </c>
      <c r="F179" s="2">
        <v>0</v>
      </c>
      <c r="G179" s="3">
        <f t="shared" si="0"/>
        <v>2605.92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12300.12</v>
      </c>
      <c r="D180" s="2">
        <f>'PR-RAS'!E184</f>
        <v>19784.09</v>
      </c>
      <c r="E180" s="2">
        <v>0</v>
      </c>
      <c r="F180" s="2">
        <v>0</v>
      </c>
      <c r="G180" s="3">
        <f t="shared" si="0"/>
        <v>9284.4256999999998</v>
      </c>
      <c r="H180" s="3">
        <f t="shared" si="1"/>
        <v>0.21000000000094587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32073.86</v>
      </c>
      <c r="D181" s="2">
        <f>'PR-RAS'!E185</f>
        <v>19642.650000000001</v>
      </c>
      <c r="E181" s="2">
        <v>0</v>
      </c>
      <c r="F181" s="2">
        <v>0</v>
      </c>
      <c r="G181" s="3">
        <f t="shared" si="0"/>
        <v>12844.648800000001</v>
      </c>
      <c r="H181" s="3">
        <f t="shared" si="1"/>
        <v>0.48999999999796273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6953.86</v>
      </c>
      <c r="D182" s="2">
        <f>'PR-RAS'!E186</f>
        <v>5831.13</v>
      </c>
      <c r="E182" s="2">
        <v>0</v>
      </c>
      <c r="F182" s="2">
        <v>0</v>
      </c>
      <c r="G182" s="3">
        <f t="shared" si="0"/>
        <v>3369.5177199999998</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15769.71</v>
      </c>
      <c r="D183" s="2">
        <f>'PR-RAS'!E187</f>
        <v>25287.26</v>
      </c>
      <c r="E183" s="2">
        <v>0</v>
      </c>
      <c r="F183" s="2">
        <v>0</v>
      </c>
      <c r="G183" s="3">
        <f t="shared" si="0"/>
        <v>12074.64986</v>
      </c>
      <c r="H183" s="3">
        <f t="shared" si="1"/>
        <v>0.5499999999992724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46442.369999999995</v>
      </c>
      <c r="D190" s="2">
        <f>'PR-RAS'!E194</f>
        <v>61136.810000000005</v>
      </c>
      <c r="E190" s="2">
        <v>0</v>
      </c>
      <c r="F190" s="2">
        <v>0</v>
      </c>
      <c r="G190" s="3">
        <f t="shared" si="0"/>
        <v>31887.322109999997</v>
      </c>
      <c r="H190" s="3">
        <f t="shared" si="1"/>
        <v>0.55999999999039574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21444.560000000001</v>
      </c>
      <c r="D191" s="2">
        <f>'PR-RAS'!E195</f>
        <v>24704.74</v>
      </c>
      <c r="E191" s="2">
        <v>0</v>
      </c>
      <c r="F191" s="2">
        <v>0</v>
      </c>
      <c r="G191" s="3">
        <f t="shared" si="0"/>
        <v>13462.267600000001</v>
      </c>
      <c r="H191" s="3">
        <f t="shared" si="1"/>
        <v>0.69999999999708962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1693.46</v>
      </c>
      <c r="D192" s="2">
        <f>'PR-RAS'!E196</f>
        <v>3129.28</v>
      </c>
      <c r="E192" s="2">
        <v>0</v>
      </c>
      <c r="F192" s="2">
        <v>0</v>
      </c>
      <c r="G192" s="3">
        <f t="shared" si="0"/>
        <v>1518.83582</v>
      </c>
      <c r="H192" s="3">
        <f t="shared" si="1"/>
        <v>0.74000000000023647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20011.240000000002</v>
      </c>
      <c r="D193" s="2">
        <f>'PR-RAS'!E197</f>
        <v>24054.74</v>
      </c>
      <c r="E193" s="2">
        <v>0</v>
      </c>
      <c r="F193" s="2">
        <v>0</v>
      </c>
      <c r="G193" s="3">
        <f t="shared" si="0"/>
        <v>13079.178240000001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418.2</v>
      </c>
      <c r="D194" s="2">
        <f>'PR-RAS'!E198</f>
        <v>642.76</v>
      </c>
      <c r="E194" s="2">
        <v>0</v>
      </c>
      <c r="F194" s="2">
        <v>0</v>
      </c>
      <c r="G194" s="3">
        <f t="shared" si="0"/>
        <v>328.81796000000003</v>
      </c>
      <c r="H194" s="3">
        <f t="shared" si="1"/>
        <v>0.43999999999999773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1381.99</v>
      </c>
      <c r="D195" s="2">
        <f>'PR-RAS'!E199</f>
        <v>140.71</v>
      </c>
      <c r="E195" s="2">
        <v>0</v>
      </c>
      <c r="F195" s="2">
        <v>0</v>
      </c>
      <c r="G195" s="3">
        <f t="shared" si="0"/>
        <v>322.70154000000002</v>
      </c>
      <c r="H195" s="3">
        <f t="shared" si="1"/>
        <v>0.29999999999998295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1492.92</v>
      </c>
      <c r="D197" s="2">
        <f>'PR-RAS'!E201</f>
        <v>8464.58</v>
      </c>
      <c r="E197" s="2">
        <v>0</v>
      </c>
      <c r="F197" s="2">
        <v>0</v>
      </c>
      <c r="G197" s="3">
        <f t="shared" si="0"/>
        <v>3610.7276800000004</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3026.74</v>
      </c>
      <c r="D198" s="2">
        <f>'PR-RAS'!E202</f>
        <v>7153.01</v>
      </c>
      <c r="E198" s="2">
        <v>0</v>
      </c>
      <c r="F198" s="2">
        <v>0</v>
      </c>
      <c r="G198" s="3">
        <f t="shared" si="0"/>
        <v>3414.5537200000003</v>
      </c>
      <c r="H198" s="3">
        <f t="shared" si="1"/>
        <v>0.27000000000043656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3322.09</v>
      </c>
      <c r="E204" s="2">
        <v>0</v>
      </c>
      <c r="F204" s="2">
        <v>0</v>
      </c>
      <c r="G204" s="3">
        <f t="shared" si="0"/>
        <v>1348.7685400000003</v>
      </c>
      <c r="H204" s="3">
        <f t="shared" si="1"/>
        <v>9.0000000000145519E-2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3322.09</v>
      </c>
      <c r="E207" s="2">
        <v>0</v>
      </c>
      <c r="F207" s="2">
        <v>0</v>
      </c>
      <c r="G207" s="3">
        <f t="shared" si="0"/>
        <v>1368.70108</v>
      </c>
      <c r="H207" s="3">
        <f t="shared" si="1"/>
        <v>9.0000000000145519E-2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3026.74</v>
      </c>
      <c r="D212" s="2">
        <f>'PR-RAS'!E216</f>
        <v>3830.92</v>
      </c>
      <c r="E212" s="2">
        <v>0</v>
      </c>
      <c r="F212" s="2">
        <v>0</v>
      </c>
      <c r="G212" s="3">
        <f t="shared" si="0"/>
        <v>2255.2903799999999</v>
      </c>
      <c r="H212" s="3">
        <f t="shared" si="1"/>
        <v>0.34000000000014552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1488.75</v>
      </c>
      <c r="D213" s="2">
        <f>'PR-RAS'!E217</f>
        <v>3119.18</v>
      </c>
      <c r="E213" s="2">
        <v>0</v>
      </c>
      <c r="F213" s="2">
        <v>0</v>
      </c>
      <c r="G213" s="3">
        <f t="shared" si="0"/>
        <v>1638.1473199999998</v>
      </c>
      <c r="H213" s="3">
        <f t="shared" si="1"/>
        <v>0.42999999999983629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155.63999999999999</v>
      </c>
      <c r="D215" s="2">
        <f>'PR-RAS'!E219</f>
        <v>23.59</v>
      </c>
      <c r="E215" s="2">
        <v>0</v>
      </c>
      <c r="F215" s="2">
        <v>0</v>
      </c>
      <c r="G215" s="3">
        <f t="shared" si="0"/>
        <v>43.403479999999995</v>
      </c>
      <c r="H215" s="3">
        <f t="shared" si="1"/>
        <v>0.77000000000001378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1382.35</v>
      </c>
      <c r="D216" s="2">
        <f>'PR-RAS'!E220</f>
        <v>688.15</v>
      </c>
      <c r="E216" s="2">
        <v>0</v>
      </c>
      <c r="F216" s="2">
        <v>0</v>
      </c>
      <c r="G216" s="3">
        <f t="shared" si="0"/>
        <v>593.10974999999996</v>
      </c>
      <c r="H216" s="3">
        <f t="shared" si="1"/>
        <v>0.49999999999988631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7127.86</v>
      </c>
      <c r="D217" s="2">
        <f>'PR-RAS'!E221</f>
        <v>4290.3599999999997</v>
      </c>
      <c r="E217" s="2">
        <v>0</v>
      </c>
      <c r="F217" s="2">
        <v>0</v>
      </c>
      <c r="G217" s="3">
        <f t="shared" si="0"/>
        <v>3393.0532799999996</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7127.86</v>
      </c>
      <c r="D221" s="2">
        <f>'PR-RAS'!E225</f>
        <v>4290.3599999999997</v>
      </c>
      <c r="E221" s="2">
        <v>0</v>
      </c>
      <c r="F221" s="2">
        <v>0</v>
      </c>
      <c r="G221" s="3">
        <f t="shared" si="0"/>
        <v>3455.8875999999996</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7127.86</v>
      </c>
      <c r="D224" s="2">
        <f>'PR-RAS'!E228</f>
        <v>4290.3599999999997</v>
      </c>
      <c r="E224" s="2">
        <v>0</v>
      </c>
      <c r="F224" s="2">
        <v>0</v>
      </c>
      <c r="G224" s="3">
        <f t="shared" si="0"/>
        <v>3503.0133399999995</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98856.9</v>
      </c>
      <c r="D226" s="2">
        <f>'PR-RAS'!E230</f>
        <v>139114.27000000002</v>
      </c>
      <c r="E226" s="2">
        <v>0</v>
      </c>
      <c r="F226" s="2">
        <v>0</v>
      </c>
      <c r="G226" s="3">
        <f t="shared" si="0"/>
        <v>84844.224000000017</v>
      </c>
      <c r="H226" s="3">
        <f t="shared" si="1"/>
        <v>0.37000000002444722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16832.79</v>
      </c>
      <c r="D233" s="2">
        <f>'PR-RAS'!E237</f>
        <v>16365.89</v>
      </c>
      <c r="E233" s="2">
        <v>0</v>
      </c>
      <c r="F233" s="2">
        <v>0</v>
      </c>
      <c r="G233" s="3">
        <f t="shared" si="0"/>
        <v>11498.980240000001</v>
      </c>
      <c r="H233" s="3">
        <f t="shared" si="1"/>
        <v>0.31999999999970896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16832.79</v>
      </c>
      <c r="D234" s="2">
        <f>'PR-RAS'!E238</f>
        <v>16365.89</v>
      </c>
      <c r="E234" s="2">
        <v>0</v>
      </c>
      <c r="F234" s="2">
        <v>0</v>
      </c>
      <c r="G234" s="3">
        <f t="shared" si="0"/>
        <v>11548.544810000001</v>
      </c>
      <c r="H234" s="3">
        <f t="shared" si="1"/>
        <v>0.31999999999970896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82024.11</v>
      </c>
      <c r="D242" s="2">
        <f>'PR-RAS'!E246</f>
        <v>122748.38</v>
      </c>
      <c r="E242" s="2">
        <v>0</v>
      </c>
      <c r="F242" s="2">
        <v>0</v>
      </c>
      <c r="G242" s="3">
        <f t="shared" si="0"/>
        <v>78932.529669999989</v>
      </c>
      <c r="H242" s="3">
        <f t="shared" si="1"/>
        <v>0.49000000000523869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82024.11</v>
      </c>
      <c r="D243" s="2">
        <f>'PR-RAS'!E247</f>
        <v>122497.25</v>
      </c>
      <c r="E243" s="2">
        <v>0</v>
      </c>
      <c r="F243" s="2">
        <v>0</v>
      </c>
      <c r="G243" s="3">
        <f t="shared" si="0"/>
        <v>79138.503619999989</v>
      </c>
      <c r="H243" s="3">
        <f t="shared" si="1"/>
        <v>0.36000000000058208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251.13</v>
      </c>
      <c r="E244" s="2">
        <v>0</v>
      </c>
      <c r="F244" s="2">
        <v>0</v>
      </c>
      <c r="G244" s="3">
        <f t="shared" si="0"/>
        <v>122.04917999999999</v>
      </c>
      <c r="H244" s="3">
        <f t="shared" si="1"/>
        <v>0.12999999999999545</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58077.82</v>
      </c>
      <c r="D258" s="2">
        <f>'PR-RAS'!E262</f>
        <v>47151.72</v>
      </c>
      <c r="E258" s="2">
        <v>0</v>
      </c>
      <c r="F258" s="2">
        <v>0</v>
      </c>
      <c r="G258" s="3">
        <f t="shared" si="0"/>
        <v>39161.983820000001</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58077.82</v>
      </c>
      <c r="D265" s="2">
        <f>'PR-RAS'!E269</f>
        <v>47151.72</v>
      </c>
      <c r="E265" s="2">
        <v>0</v>
      </c>
      <c r="F265" s="2">
        <v>0</v>
      </c>
      <c r="G265" s="3">
        <f t="shared" si="0"/>
        <v>40228.652640000008</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48094.22</v>
      </c>
      <c r="D266" s="2">
        <f>'PR-RAS'!E270</f>
        <v>27200</v>
      </c>
      <c r="E266" s="2">
        <v>0</v>
      </c>
      <c r="F266" s="2">
        <v>0</v>
      </c>
      <c r="G266" s="3">
        <f t="shared" si="0"/>
        <v>27160.9683</v>
      </c>
      <c r="H266" s="3">
        <f t="shared" si="1"/>
        <v>0.22000000000116415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9983.6</v>
      </c>
      <c r="D267" s="2">
        <f>'PR-RAS'!E271</f>
        <v>19951.72</v>
      </c>
      <c r="E267" s="2">
        <v>0</v>
      </c>
      <c r="F267" s="2">
        <v>0</v>
      </c>
      <c r="G267" s="3">
        <f t="shared" si="0"/>
        <v>13269.952640000001</v>
      </c>
      <c r="H267" s="3">
        <f t="shared" si="1"/>
        <v>0.67999999999847205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82564.12</v>
      </c>
      <c r="D269" s="2">
        <f>'PR-RAS'!E273</f>
        <v>97859.7</v>
      </c>
      <c r="E269" s="2">
        <v>0</v>
      </c>
      <c r="F269" s="2">
        <v>0</v>
      </c>
      <c r="G269" s="3">
        <f t="shared" si="0"/>
        <v>74579.983360000013</v>
      </c>
      <c r="H269" s="3">
        <f t="shared" si="1"/>
        <v>0.41999999999825377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82564.12</v>
      </c>
      <c r="D270" s="2">
        <f>'PR-RAS'!E274</f>
        <v>97859.7</v>
      </c>
      <c r="E270" s="2">
        <v>0</v>
      </c>
      <c r="F270" s="2">
        <v>0</v>
      </c>
      <c r="G270" s="3">
        <f t="shared" si="0"/>
        <v>74858.26688000001</v>
      </c>
      <c r="H270" s="3">
        <f t="shared" si="1"/>
        <v>0.41999999999825377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82153.95</v>
      </c>
      <c r="D271" s="2">
        <f>'PR-RAS'!E275</f>
        <v>97182.15</v>
      </c>
      <c r="E271" s="2">
        <v>0</v>
      </c>
      <c r="F271" s="2">
        <v>0</v>
      </c>
      <c r="G271" s="3">
        <f t="shared" si="0"/>
        <v>74659.927500000005</v>
      </c>
      <c r="H271" s="3">
        <f t="shared" si="1"/>
        <v>0.19999999999708962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410.17</v>
      </c>
      <c r="D272" s="2">
        <f>'PR-RAS'!E276</f>
        <v>677.55</v>
      </c>
      <c r="E272" s="2">
        <v>0</v>
      </c>
      <c r="F272" s="2">
        <v>0</v>
      </c>
      <c r="G272" s="3">
        <f t="shared" si="0"/>
        <v>478.38817</v>
      </c>
      <c r="H272" s="3">
        <f t="shared" si="1"/>
        <v>0.62000000000006139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850233.96</v>
      </c>
      <c r="D295" s="2">
        <f>'PR-RAS'!E299</f>
        <v>974315.69</v>
      </c>
      <c r="E295" s="2">
        <v>0</v>
      </c>
      <c r="F295" s="2">
        <v>0</v>
      </c>
      <c r="G295" s="3">
        <f t="shared" si="12"/>
        <v>822866.40995999996</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202792.47999999998</v>
      </c>
      <c r="D296" s="2">
        <f>'PR-RAS'!E300</f>
        <v>267869.25</v>
      </c>
      <c r="E296" s="2">
        <v>0</v>
      </c>
      <c r="F296" s="2">
        <v>0</v>
      </c>
      <c r="G296" s="3">
        <f t="shared" si="12"/>
        <v>217866.63909999997</v>
      </c>
      <c r="H296" s="3">
        <f t="shared" si="13"/>
        <v>0.72999999998137355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89644.43</v>
      </c>
      <c r="D298" s="2">
        <f>'PR-RAS'!E302</f>
        <v>252236.91</v>
      </c>
      <c r="E298" s="2">
        <v>0</v>
      </c>
      <c r="F298" s="2">
        <v>0</v>
      </c>
      <c r="G298" s="3">
        <f t="shared" si="12"/>
        <v>176453.12024999998</v>
      </c>
      <c r="H298" s="3">
        <f t="shared" si="13"/>
        <v>0.51999999998952262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37997.17</v>
      </c>
      <c r="D300" s="2">
        <f>'PR-RAS'!E304</f>
        <v>143467.49</v>
      </c>
      <c r="E300" s="2">
        <v>0</v>
      </c>
      <c r="F300" s="2">
        <v>0</v>
      </c>
      <c r="G300" s="3">
        <f t="shared" si="12"/>
        <v>97154.712849999982</v>
      </c>
      <c r="H300" s="3">
        <f t="shared" si="13"/>
        <v>0.65999999998894054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4049.18</v>
      </c>
      <c r="E303" s="2">
        <v>0</v>
      </c>
      <c r="F303" s="2">
        <v>0</v>
      </c>
      <c r="G303" s="3">
        <f t="shared" si="12"/>
        <v>2445.7047199999997</v>
      </c>
      <c r="H303" s="3">
        <f t="shared" si="13"/>
        <v>0.17999999999983629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4049.18</v>
      </c>
      <c r="E304" s="2">
        <v>0</v>
      </c>
      <c r="F304" s="2">
        <v>0</v>
      </c>
      <c r="G304" s="3">
        <f t="shared" si="12"/>
        <v>2453.8030799999997</v>
      </c>
      <c r="H304" s="3">
        <f t="shared" si="13"/>
        <v>0.17999999999983629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4049.18</v>
      </c>
      <c r="E305" s="2">
        <v>0</v>
      </c>
      <c r="F305" s="2">
        <v>0</v>
      </c>
      <c r="G305" s="3">
        <f t="shared" si="12"/>
        <v>2461.9014399999996</v>
      </c>
      <c r="H305" s="3">
        <f t="shared" si="13"/>
        <v>0.17999999999983629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4049.18</v>
      </c>
      <c r="E306" s="2">
        <v>0</v>
      </c>
      <c r="F306" s="2">
        <v>0</v>
      </c>
      <c r="G306" s="3">
        <f t="shared" si="12"/>
        <v>2469.9998000000001</v>
      </c>
      <c r="H306" s="3">
        <f t="shared" si="13"/>
        <v>0.17999999999983629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222962.75000000003</v>
      </c>
      <c r="D355" s="2">
        <f>'PR-RAS'!E360</f>
        <v>764696.27</v>
      </c>
      <c r="E355" s="2">
        <v>0</v>
      </c>
      <c r="F355" s="2">
        <v>0</v>
      </c>
      <c r="G355" s="3">
        <f t="shared" si="12"/>
        <v>620333.77266000002</v>
      </c>
      <c r="H355" s="3">
        <f t="shared" si="13"/>
        <v>0.51999999998952262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1330</v>
      </c>
      <c r="D356" s="2">
        <f>'PR-RAS'!E361</f>
        <v>8000</v>
      </c>
      <c r="E356" s="2">
        <v>0</v>
      </c>
      <c r="F356" s="2">
        <v>0</v>
      </c>
      <c r="G356" s="3">
        <f t="shared" si="12"/>
        <v>6152.15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1330</v>
      </c>
      <c r="D357" s="2">
        <f>'PR-RAS'!E362</f>
        <v>8000</v>
      </c>
      <c r="E357" s="2">
        <v>0</v>
      </c>
      <c r="F357" s="2">
        <v>0</v>
      </c>
      <c r="G357" s="3">
        <f t="shared" si="12"/>
        <v>6169.48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1330</v>
      </c>
      <c r="D358" s="2">
        <f>'PR-RAS'!E363</f>
        <v>8000</v>
      </c>
      <c r="E358" s="2">
        <v>0</v>
      </c>
      <c r="F358" s="2">
        <v>0</v>
      </c>
      <c r="G358" s="3">
        <f t="shared" si="12"/>
        <v>6186.8099999999995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216682.75000000003</v>
      </c>
      <c r="D368" s="2">
        <f>'PR-RAS'!E373</f>
        <v>756696.27</v>
      </c>
      <c r="E368" s="2">
        <v>0</v>
      </c>
      <c r="F368" s="2">
        <v>0</v>
      </c>
      <c r="G368" s="3">
        <f t="shared" si="12"/>
        <v>634937.63142999995</v>
      </c>
      <c r="H368" s="3">
        <f t="shared" si="13"/>
        <v>0.51999999998952262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109517.68000000001</v>
      </c>
      <c r="D369" s="2">
        <f>'PR-RAS'!E374</f>
        <v>701747.15</v>
      </c>
      <c r="E369" s="2">
        <v>0</v>
      </c>
      <c r="F369" s="2">
        <v>0</v>
      </c>
      <c r="G369" s="3">
        <f t="shared" si="12"/>
        <v>556788.40864000004</v>
      </c>
      <c r="H369" s="3">
        <f t="shared" si="13"/>
        <v>0.47000000001571607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21898.13</v>
      </c>
      <c r="D371" s="2">
        <f>'PR-RAS'!E376</f>
        <v>16581.25</v>
      </c>
      <c r="E371" s="2">
        <v>0</v>
      </c>
      <c r="F371" s="2">
        <v>0</v>
      </c>
      <c r="G371" s="3">
        <f t="shared" si="12"/>
        <v>20372.433100000002</v>
      </c>
      <c r="H371" s="3">
        <f t="shared" si="13"/>
        <v>0.38000000000101863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83743.3</v>
      </c>
      <c r="D372" s="2">
        <f>'PR-RAS'!E377</f>
        <v>685165.9</v>
      </c>
      <c r="E372" s="2">
        <v>0</v>
      </c>
      <c r="F372" s="2">
        <v>0</v>
      </c>
      <c r="G372" s="3">
        <f t="shared" si="12"/>
        <v>539461.86210000003</v>
      </c>
      <c r="H372" s="3">
        <f t="shared" si="13"/>
        <v>0.39999999997962732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3876.25</v>
      </c>
      <c r="D373" s="2">
        <f>'PR-RAS'!E378</f>
        <v>0</v>
      </c>
      <c r="E373" s="2">
        <v>0</v>
      </c>
      <c r="F373" s="2">
        <v>0</v>
      </c>
      <c r="G373" s="3">
        <f t="shared" si="12"/>
        <v>1441.9649999999999</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101263.97</v>
      </c>
      <c r="D374" s="2">
        <f>'PR-RAS'!E379</f>
        <v>22214.120000000003</v>
      </c>
      <c r="E374" s="2">
        <v>0</v>
      </c>
      <c r="F374" s="2">
        <v>0</v>
      </c>
      <c r="G374" s="3">
        <f t="shared" si="12"/>
        <v>54343.194330000006</v>
      </c>
      <c r="H374" s="3">
        <f t="shared" si="13"/>
        <v>0.15000000000145519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1012.5</v>
      </c>
      <c r="D375" s="2">
        <f>'PR-RAS'!E380</f>
        <v>0</v>
      </c>
      <c r="E375" s="2">
        <v>0</v>
      </c>
      <c r="F375" s="2">
        <v>0</v>
      </c>
      <c r="G375" s="3">
        <f t="shared" si="12"/>
        <v>378.67500000000001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6752.88</v>
      </c>
      <c r="D377" s="2">
        <f>'PR-RAS'!E382</f>
        <v>0</v>
      </c>
      <c r="E377" s="2">
        <v>0</v>
      </c>
      <c r="F377" s="2">
        <v>0</v>
      </c>
      <c r="G377" s="3">
        <f t="shared" si="12"/>
        <v>2539.0828799999999</v>
      </c>
      <c r="H377" s="3">
        <f t="shared" si="13"/>
        <v>0.11999999999989086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3953.75</v>
      </c>
      <c r="D378" s="2">
        <f>'PR-RAS'!E383</f>
        <v>0</v>
      </c>
      <c r="E378" s="2">
        <v>0</v>
      </c>
      <c r="F378" s="2">
        <v>0</v>
      </c>
      <c r="G378" s="3">
        <f t="shared" si="12"/>
        <v>1490.56375</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6490.76</v>
      </c>
      <c r="E380" s="2">
        <v>0</v>
      </c>
      <c r="F380" s="2">
        <v>0</v>
      </c>
      <c r="G380" s="3">
        <f t="shared" si="12"/>
        <v>4919.9960799999999</v>
      </c>
      <c r="H380" s="3">
        <f t="shared" si="13"/>
        <v>0.23999999999978172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89544.84</v>
      </c>
      <c r="D381" s="2">
        <f>'PR-RAS'!E386</f>
        <v>15723.36</v>
      </c>
      <c r="E381" s="2">
        <v>0</v>
      </c>
      <c r="F381" s="2">
        <v>0</v>
      </c>
      <c r="G381" s="3">
        <f t="shared" si="12"/>
        <v>45976.792800000003</v>
      </c>
      <c r="H381" s="3">
        <f t="shared" si="13"/>
        <v>0.52000000000407454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5500</v>
      </c>
      <c r="D383" s="2">
        <f>'PR-RAS'!E388</f>
        <v>32735</v>
      </c>
      <c r="E383" s="2">
        <v>0</v>
      </c>
      <c r="F383" s="2">
        <v>0</v>
      </c>
      <c r="G383" s="3">
        <f t="shared" si="12"/>
        <v>27110.54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5500</v>
      </c>
      <c r="D384" s="2">
        <f>'PR-RAS'!E389</f>
        <v>32735</v>
      </c>
      <c r="E384" s="2">
        <v>0</v>
      </c>
      <c r="F384" s="2">
        <v>0</v>
      </c>
      <c r="G384" s="3">
        <f t="shared" si="12"/>
        <v>27181.510000000002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401.1</v>
      </c>
      <c r="D393" s="2">
        <f>'PR-RAS'!E398</f>
        <v>0</v>
      </c>
      <c r="E393" s="2">
        <v>0</v>
      </c>
      <c r="F393" s="2">
        <v>0</v>
      </c>
      <c r="G393" s="3">
        <f t="shared" si="12"/>
        <v>157.2312</v>
      </c>
      <c r="H393" s="3">
        <f t="shared" si="13"/>
        <v>0.10000000000002274</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401.1</v>
      </c>
      <c r="D394" s="2">
        <f>'PR-RAS'!E399</f>
        <v>0</v>
      </c>
      <c r="E394" s="2">
        <v>0</v>
      </c>
      <c r="F394" s="2">
        <v>0</v>
      </c>
      <c r="G394" s="3">
        <f t="shared" si="12"/>
        <v>157.63230000000001</v>
      </c>
      <c r="H394" s="3">
        <f t="shared" si="13"/>
        <v>0.10000000000002274</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4950</v>
      </c>
      <c r="D407" s="2">
        <f>'PR-RAS'!E412</f>
        <v>0</v>
      </c>
      <c r="E407" s="2">
        <v>0</v>
      </c>
      <c r="F407" s="2">
        <v>0</v>
      </c>
      <c r="G407" s="3">
        <f t="shared" si="12"/>
        <v>2009.7</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4950</v>
      </c>
      <c r="D411" s="2">
        <f>'PR-RAS'!E416</f>
        <v>0</v>
      </c>
      <c r="E411" s="2">
        <v>0</v>
      </c>
      <c r="F411" s="2">
        <v>0</v>
      </c>
      <c r="G411" s="3">
        <f t="shared" si="12"/>
        <v>2029.4999999999998</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222962.75000000003</v>
      </c>
      <c r="D413" s="2">
        <f>'PR-RAS'!E418</f>
        <v>760647.09</v>
      </c>
      <c r="E413" s="2">
        <v>0</v>
      </c>
      <c r="F413" s="2">
        <v>0</v>
      </c>
      <c r="G413" s="3">
        <f t="shared" si="12"/>
        <v>718633.85515999992</v>
      </c>
      <c r="H413" s="3">
        <f t="shared" si="13"/>
        <v>0.33999999993829988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182762.75</v>
      </c>
      <c r="E415" s="2">
        <v>0</v>
      </c>
      <c r="F415" s="2">
        <v>0</v>
      </c>
      <c r="G415" s="3">
        <f t="shared" si="12"/>
        <v>151327.557</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4049.2</v>
      </c>
      <c r="D416" s="2">
        <f>'PR-RAS'!E421</f>
        <v>0.02</v>
      </c>
      <c r="E416" s="2">
        <v>0</v>
      </c>
      <c r="F416" s="2">
        <v>0</v>
      </c>
      <c r="G416" s="3">
        <f t="shared" si="12"/>
        <v>1680.4345999999998</v>
      </c>
      <c r="H416" s="3">
        <f t="shared" si="13"/>
        <v>0.21999999999981809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1053026.44</v>
      </c>
      <c r="D417" s="2">
        <f>'PR-RAS'!E422</f>
        <v>1246234.1199999999</v>
      </c>
      <c r="E417" s="2">
        <v>0</v>
      </c>
      <c r="F417" s="2">
        <v>0</v>
      </c>
      <c r="G417" s="3">
        <f t="shared" si="12"/>
        <v>1474925.7868799998</v>
      </c>
      <c r="H417" s="3">
        <f t="shared" si="13"/>
        <v>0.55999999982304871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1073196.71</v>
      </c>
      <c r="D418" s="2">
        <f>'PR-RAS'!E423</f>
        <v>1739011.96</v>
      </c>
      <c r="E418" s="2">
        <v>0</v>
      </c>
      <c r="F418" s="2">
        <v>0</v>
      </c>
      <c r="G418" s="3">
        <f t="shared" si="12"/>
        <v>1897859.0027099999</v>
      </c>
      <c r="H418" s="3">
        <f t="shared" si="13"/>
        <v>0.33000000007450581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20170.270000000019</v>
      </c>
      <c r="D420" s="2">
        <f>'PR-RAS'!E425</f>
        <v>492777.84000000008</v>
      </c>
      <c r="E420" s="2">
        <v>0</v>
      </c>
      <c r="F420" s="2">
        <v>0</v>
      </c>
      <c r="G420" s="3">
        <f t="shared" si="12"/>
        <v>421399.17305000004</v>
      </c>
      <c r="H420" s="3">
        <f t="shared" si="13"/>
        <v>0.42999999993480742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89644.43</v>
      </c>
      <c r="D421" s="2">
        <f>'PR-RAS'!E426</f>
        <v>69474.16</v>
      </c>
      <c r="E421" s="2">
        <v>0</v>
      </c>
      <c r="F421" s="2">
        <v>0</v>
      </c>
      <c r="G421" s="3">
        <f t="shared" si="12"/>
        <v>96008.955000000002</v>
      </c>
      <c r="H421" s="3">
        <f t="shared" si="13"/>
        <v>0.58999999999650754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42046.369999999995</v>
      </c>
      <c r="D423" s="2">
        <f>'PR-RAS'!E428</f>
        <v>143467.50999999998</v>
      </c>
      <c r="E423" s="2">
        <v>0</v>
      </c>
      <c r="F423" s="2">
        <v>0</v>
      </c>
      <c r="G423" s="3">
        <f t="shared" si="12"/>
        <v>138830.14657999997</v>
      </c>
      <c r="H423" s="3">
        <f t="shared" si="13"/>
        <v>0.86000000001513399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1098.93</v>
      </c>
      <c r="D424" s="2">
        <f>'PR-RAS'!E430</f>
        <v>300000</v>
      </c>
      <c r="E424" s="2">
        <v>0</v>
      </c>
      <c r="F424" s="2">
        <v>0</v>
      </c>
      <c r="G424" s="3">
        <f t="shared" si="12"/>
        <v>254264.84739000001</v>
      </c>
      <c r="H424" s="3">
        <f t="shared" si="13"/>
        <v>6.9999999999936335E-2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1098.93</v>
      </c>
      <c r="D485" s="2">
        <f>'PR-RAS'!E491</f>
        <v>300000</v>
      </c>
      <c r="E485" s="2">
        <v>0</v>
      </c>
      <c r="F485" s="2">
        <v>0</v>
      </c>
      <c r="G485" s="3">
        <f t="shared" si="12"/>
        <v>290931.88212000002</v>
      </c>
      <c r="H485" s="3">
        <f t="shared" si="13"/>
        <v>6.9999999999936335E-2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300000</v>
      </c>
      <c r="E496" s="2">
        <v>0</v>
      </c>
      <c r="F496" s="2">
        <v>0</v>
      </c>
      <c r="G496" s="3">
        <f t="shared" si="12"/>
        <v>297000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300000</v>
      </c>
      <c r="E497" s="2">
        <v>0</v>
      </c>
      <c r="F497" s="2">
        <v>0</v>
      </c>
      <c r="G497" s="3">
        <f t="shared" si="12"/>
        <v>297600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1098.93</v>
      </c>
      <c r="D508" s="2">
        <f>'PR-RAS'!E514</f>
        <v>0</v>
      </c>
      <c r="E508" s="2">
        <v>0</v>
      </c>
      <c r="F508" s="2">
        <v>0</v>
      </c>
      <c r="G508" s="3">
        <f t="shared" si="12"/>
        <v>557.15751</v>
      </c>
      <c r="H508" s="3">
        <f t="shared" si="13"/>
        <v>6.9999999999936335E-2</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1098.93</v>
      </c>
      <c r="D509" s="2">
        <f>'PR-RAS'!E515</f>
        <v>0</v>
      </c>
      <c r="E509" s="2">
        <v>0</v>
      </c>
      <c r="F509" s="2">
        <v>0</v>
      </c>
      <c r="G509" s="3">
        <f t="shared" si="12"/>
        <v>558.25644</v>
      </c>
      <c r="H509" s="3">
        <f t="shared" si="13"/>
        <v>6.9999999999936335E-2</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1098.93</v>
      </c>
      <c r="E529" s="2">
        <v>0</v>
      </c>
      <c r="F529" s="2">
        <v>0</v>
      </c>
      <c r="G529" s="3">
        <f t="shared" ref="G529:G836" si="14">(B529/1000)*(C529*1+D529*2)</f>
        <v>1160.4700800000001</v>
      </c>
      <c r="H529" s="3">
        <f t="shared" ref="H529:H836" si="15">ABS(C529-ROUND(C529,0))+ABS(D529-ROUND(D529,0))</f>
        <v>6.9999999999936335E-2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1098.93</v>
      </c>
      <c r="E591" s="2">
        <v>0</v>
      </c>
      <c r="F591" s="2">
        <v>0</v>
      </c>
      <c r="G591" s="3">
        <f t="shared" si="14"/>
        <v>1296.7374</v>
      </c>
      <c r="H591" s="3">
        <f t="shared" si="15"/>
        <v>6.9999999999936335E-2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1098.93</v>
      </c>
      <c r="E615" s="2">
        <v>0</v>
      </c>
      <c r="F615" s="2">
        <v>0</v>
      </c>
      <c r="G615" s="3">
        <f t="shared" si="14"/>
        <v>1349.48604</v>
      </c>
      <c r="H615" s="3">
        <f t="shared" si="15"/>
        <v>6.9999999999936335E-2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1098.93</v>
      </c>
      <c r="E616" s="2">
        <v>0</v>
      </c>
      <c r="F616" s="2">
        <v>0</v>
      </c>
      <c r="G616" s="3">
        <f t="shared" si="14"/>
        <v>1351.6839</v>
      </c>
      <c r="H616" s="3">
        <f t="shared" si="15"/>
        <v>6.9999999999936335E-2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1098.93</v>
      </c>
      <c r="D633" s="2">
        <f>'PR-RAS'!E639</f>
        <v>298901.07</v>
      </c>
      <c r="E633" s="2">
        <v>0</v>
      </c>
      <c r="F633" s="2">
        <v>0</v>
      </c>
      <c r="G633" s="3">
        <f t="shared" si="14"/>
        <v>378505.47624000005</v>
      </c>
      <c r="H633" s="3">
        <f t="shared" si="15"/>
        <v>0.14000000000692125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1098.93</v>
      </c>
      <c r="E635" s="2">
        <v>0</v>
      </c>
      <c r="F635" s="2">
        <v>0</v>
      </c>
      <c r="G635" s="3">
        <f t="shared" si="14"/>
        <v>1393.4432400000001</v>
      </c>
      <c r="H635" s="3">
        <f t="shared" si="15"/>
        <v>6.9999999999936335E-2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1054125.3699999999</v>
      </c>
      <c r="D637" s="2">
        <f>'PR-RAS'!E643</f>
        <v>1546234.1199999999</v>
      </c>
      <c r="E637" s="2">
        <v>0</v>
      </c>
      <c r="F637" s="2">
        <v>0</v>
      </c>
      <c r="G637" s="3">
        <f t="shared" si="14"/>
        <v>2637233.5359599995</v>
      </c>
      <c r="H637" s="3">
        <f t="shared" si="15"/>
        <v>0.48999999975785613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1073196.71</v>
      </c>
      <c r="D638" s="2">
        <f>'PR-RAS'!E644</f>
        <v>1740110.89</v>
      </c>
      <c r="E638" s="2">
        <v>0</v>
      </c>
      <c r="F638" s="2">
        <v>0</v>
      </c>
      <c r="G638" s="3">
        <f t="shared" si="14"/>
        <v>2900527.5781300003</v>
      </c>
      <c r="H638" s="3">
        <f t="shared" si="15"/>
        <v>0.40000000013969839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19071.340000000084</v>
      </c>
      <c r="D640" s="2">
        <f>'PR-RAS'!E646</f>
        <v>193876.77000000002</v>
      </c>
      <c r="E640" s="2">
        <v>0</v>
      </c>
      <c r="F640" s="2">
        <v>0</v>
      </c>
      <c r="G640" s="3">
        <f t="shared" si="14"/>
        <v>259961.09832000008</v>
      </c>
      <c r="H640" s="3">
        <f t="shared" si="15"/>
        <v>0.57000000006519258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89644.43</v>
      </c>
      <c r="D641" s="2">
        <f>'PR-RAS'!E647</f>
        <v>70573.09</v>
      </c>
      <c r="E641" s="2">
        <v>0</v>
      </c>
      <c r="F641" s="2">
        <v>0</v>
      </c>
      <c r="G641" s="3">
        <f t="shared" si="14"/>
        <v>147705.99039999998</v>
      </c>
      <c r="H641" s="3">
        <f t="shared" si="15"/>
        <v>0.51999999998952262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70573.089999999909</v>
      </c>
      <c r="D643" s="2">
        <f>'PR-RAS'!E649</f>
        <v>0</v>
      </c>
      <c r="E643" s="2">
        <v>0</v>
      </c>
      <c r="F643" s="2">
        <v>0</v>
      </c>
      <c r="G643" s="3">
        <f t="shared" si="14"/>
        <v>45307.923779999939</v>
      </c>
      <c r="H643" s="3">
        <f t="shared" si="15"/>
        <v>8.9999999909196049E-2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123303.68000000002</v>
      </c>
      <c r="E644" s="2">
        <v>0</v>
      </c>
      <c r="F644" s="2">
        <v>0</v>
      </c>
      <c r="G644" s="3">
        <f t="shared" si="14"/>
        <v>158568.53248000002</v>
      </c>
      <c r="H644" s="3">
        <f t="shared" si="15"/>
        <v>0.31999999997788109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323804.69</v>
      </c>
      <c r="D646" s="2">
        <f>'PR-RAS'!E653</f>
        <v>593177.89</v>
      </c>
      <c r="E646" s="2">
        <v>0</v>
      </c>
      <c r="F646" s="2">
        <v>0</v>
      </c>
      <c r="G646" s="3">
        <f t="shared" si="14"/>
        <v>974053.50315</v>
      </c>
      <c r="H646" s="3">
        <f t="shared" si="15"/>
        <v>0.41999999998370185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317328.32</v>
      </c>
      <c r="D647" s="2">
        <f>'PR-RAS'!E654</f>
        <v>310657.28999999998</v>
      </c>
      <c r="E647" s="2">
        <v>0</v>
      </c>
      <c r="F647" s="2">
        <v>0</v>
      </c>
      <c r="G647" s="3">
        <f t="shared" si="14"/>
        <v>606363.31339999998</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440323.59</v>
      </c>
      <c r="D648" s="2">
        <f>'PR-RAS'!E655</f>
        <v>574534.88</v>
      </c>
      <c r="E648" s="2">
        <v>0</v>
      </c>
      <c r="F648" s="2">
        <v>0</v>
      </c>
      <c r="G648" s="3">
        <f t="shared" si="14"/>
        <v>1028337.4974500001</v>
      </c>
      <c r="H648" s="3">
        <f t="shared" si="15"/>
        <v>0.52999999996973202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200809.41999999998</v>
      </c>
      <c r="D649" s="2">
        <f>'PR-RAS'!E656</f>
        <v>329300.29999999993</v>
      </c>
      <c r="E649" s="2">
        <v>0</v>
      </c>
      <c r="F649" s="2">
        <v>0</v>
      </c>
      <c r="G649" s="3">
        <f t="shared" si="14"/>
        <v>556897.6929599999</v>
      </c>
      <c r="H649" s="3">
        <f t="shared" si="15"/>
        <v>0.71999999991385266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v>
      </c>
      <c r="D650" s="2">
        <f>'PR-RAS'!E657</f>
        <v>3</v>
      </c>
      <c r="E650" s="2">
        <v>0</v>
      </c>
      <c r="F650" s="2">
        <v>0</v>
      </c>
      <c r="G650" s="3">
        <f t="shared" si="14"/>
        <v>5.8410000000000002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v>
      </c>
      <c r="D652" s="2">
        <f>'PR-RAS'!E659</f>
        <v>3</v>
      </c>
      <c r="E652" s="2">
        <v>0</v>
      </c>
      <c r="F652" s="2">
        <v>0</v>
      </c>
      <c r="G652" s="3">
        <f t="shared" si="14"/>
        <v>5.859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415.44</v>
      </c>
      <c r="E656" s="2">
        <v>0</v>
      </c>
      <c r="F656" s="2">
        <v>0</v>
      </c>
      <c r="G656" s="3">
        <f t="shared" ref="G656:G657" si="16">(B656/1000)*(C656*1+D656*2)</f>
        <v>544.22640000000001</v>
      </c>
      <c r="H656" s="3">
        <f t="shared" ref="H656:H657" si="17">ABS(C656-ROUND(C656,0))+ABS(D656-ROUND(D656,0))</f>
        <v>0.43999999999999773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9938.7099999999991</v>
      </c>
      <c r="D657" s="2">
        <f>'PR-RAS'!E664</f>
        <v>12537.49</v>
      </c>
      <c r="E657" s="2">
        <v>0</v>
      </c>
      <c r="F657" s="2">
        <v>0</v>
      </c>
      <c r="G657" s="3">
        <f t="shared" si="16"/>
        <v>22968.980640000002</v>
      </c>
      <c r="H657" s="3">
        <f t="shared" si="17"/>
        <v>0.78000000000065484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58.6</v>
      </c>
      <c r="E660" s="2">
        <v>0</v>
      </c>
      <c r="F660" s="2">
        <v>0</v>
      </c>
      <c r="G660" s="3">
        <f t="shared" si="14"/>
        <v>77.234800000000007</v>
      </c>
      <c r="H660" s="3">
        <f t="shared" si="15"/>
        <v>0.39999999999999858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270142.19</v>
      </c>
      <c r="D662" s="2">
        <f>'PR-RAS'!E669</f>
        <v>20901.400000000001</v>
      </c>
      <c r="E662" s="2">
        <v>0</v>
      </c>
      <c r="F662" s="2">
        <v>0</v>
      </c>
      <c r="G662" s="3">
        <f t="shared" si="14"/>
        <v>206195.63839000001</v>
      </c>
      <c r="H662" s="3">
        <f t="shared" si="15"/>
        <v>0.5900000000037835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4777.78</v>
      </c>
      <c r="D663" s="2">
        <f>'PR-RAS'!E670</f>
        <v>13365.9</v>
      </c>
      <c r="E663" s="2">
        <v>0</v>
      </c>
      <c r="F663" s="2">
        <v>0</v>
      </c>
      <c r="G663" s="3">
        <f t="shared" si="14"/>
        <v>20859.341960000002</v>
      </c>
      <c r="H663" s="3">
        <f t="shared" si="15"/>
        <v>0.32000000000061846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40200</v>
      </c>
      <c r="D666" s="2">
        <f>'PR-RAS'!E673</f>
        <v>91161.13</v>
      </c>
      <c r="E666" s="2">
        <v>0</v>
      </c>
      <c r="F666" s="2">
        <v>0</v>
      </c>
      <c r="G666" s="3">
        <f t="shared" si="14"/>
        <v>147977.30290000001</v>
      </c>
      <c r="H666" s="3">
        <f t="shared" si="15"/>
        <v>0.13000000000465661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5991.71</v>
      </c>
      <c r="D670" s="2">
        <f>'PR-RAS'!E677</f>
        <v>13980.86</v>
      </c>
      <c r="E670" s="2">
        <v>0</v>
      </c>
      <c r="F670" s="2">
        <v>0</v>
      </c>
      <c r="G670" s="3">
        <f t="shared" si="14"/>
        <v>22714.844670000002</v>
      </c>
      <c r="H670" s="3">
        <f t="shared" si="15"/>
        <v>0.42999999999938154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99587.59</v>
      </c>
      <c r="D695" s="2">
        <f>'PR-RAS'!E702</f>
        <v>118441.26</v>
      </c>
      <c r="E695" s="2">
        <v>0</v>
      </c>
      <c r="F695" s="2">
        <v>0</v>
      </c>
      <c r="G695" s="3">
        <f t="shared" si="14"/>
        <v>233510.25633999996</v>
      </c>
      <c r="H695" s="3">
        <f t="shared" si="15"/>
        <v>0.66999999999825377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35575.31</v>
      </c>
      <c r="D704" s="2">
        <f>'PR-RAS'!E711</f>
        <v>29712.799999999999</v>
      </c>
      <c r="E704" s="2">
        <v>0</v>
      </c>
      <c r="F704" s="2">
        <v>0</v>
      </c>
      <c r="G704" s="3">
        <f t="shared" ref="G704:G707" si="20">(B704/1000)*(C704*1+D704*2)</f>
        <v>66785.639729999995</v>
      </c>
      <c r="H704" s="3">
        <f t="shared" ref="H704:H707" si="21">ABS(C704-ROUND(C704,0))+ABS(D704-ROUND(D704,0))</f>
        <v>0.50999999999839929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43.85</v>
      </c>
      <c r="D715" s="2">
        <f>'PR-RAS'!E722</f>
        <v>52.34</v>
      </c>
      <c r="E715" s="2">
        <v>0</v>
      </c>
      <c r="F715" s="2">
        <v>0</v>
      </c>
      <c r="G715" s="3">
        <f t="shared" ref="G715:G716" si="22">(B715/1000)*(C715*1+D715*2)</f>
        <v>106.05042</v>
      </c>
      <c r="H715" s="3">
        <f t="shared" ref="H715:H716" si="23">ABS(C715-ROUND(C715,0))+ABS(D715-ROUND(D715,0))</f>
        <v>0.49000000000000199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1994.23</v>
      </c>
      <c r="D727" s="2">
        <f>'PR-RAS'!E734</f>
        <v>2375.0500000000002</v>
      </c>
      <c r="E727" s="2">
        <v>0</v>
      </c>
      <c r="F727" s="2">
        <v>0</v>
      </c>
      <c r="G727" s="3">
        <f t="shared" si="14"/>
        <v>4896.3835799999997</v>
      </c>
      <c r="H727" s="3">
        <f t="shared" si="15"/>
        <v>0.28000000000020009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5732.12</v>
      </c>
      <c r="D731" s="2">
        <f>'PR-RAS'!E738</f>
        <v>1045.1400000000001</v>
      </c>
      <c r="E731" s="2">
        <v>0</v>
      </c>
      <c r="F731" s="2">
        <v>0</v>
      </c>
      <c r="G731" s="3">
        <f t="shared" si="14"/>
        <v>5710.3519999999999</v>
      </c>
      <c r="H731" s="3">
        <f t="shared" si="15"/>
        <v>0.25999999999999091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21444.560000000001</v>
      </c>
      <c r="D734" s="2">
        <f>'PR-RAS'!E741</f>
        <v>22554.67</v>
      </c>
      <c r="E734" s="2">
        <v>0</v>
      </c>
      <c r="F734" s="2">
        <v>0</v>
      </c>
      <c r="G734" s="3">
        <f t="shared" si="14"/>
        <v>48784.008699999991</v>
      </c>
      <c r="H734" s="3">
        <f t="shared" si="15"/>
        <v>0.77000000000043656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3322.09</v>
      </c>
      <c r="E755" s="2">
        <v>0</v>
      </c>
      <c r="F755" s="2">
        <v>0</v>
      </c>
      <c r="G755" s="3">
        <f t="shared" si="14"/>
        <v>5009.7117200000002</v>
      </c>
      <c r="H755" s="3">
        <f t="shared" si="15"/>
        <v>9.0000000000145519E-2</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2094.7399999999998</v>
      </c>
      <c r="D770" s="2">
        <f>'PR-RAS'!E777</f>
        <v>1314.36</v>
      </c>
      <c r="E770" s="2">
        <v>0</v>
      </c>
      <c r="F770" s="2">
        <v>0</v>
      </c>
      <c r="G770" s="3">
        <f t="shared" si="14"/>
        <v>3632.3407399999992</v>
      </c>
      <c r="H770" s="3">
        <f t="shared" si="15"/>
        <v>0.62000000000011823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5033.12</v>
      </c>
      <c r="D771" s="2">
        <f>'PR-RAS'!E778</f>
        <v>2976</v>
      </c>
      <c r="E771" s="2">
        <v>0</v>
      </c>
      <c r="F771" s="2">
        <v>0</v>
      </c>
      <c r="G771" s="3">
        <f t="shared" si="14"/>
        <v>8458.5424000000003</v>
      </c>
      <c r="H771" s="3">
        <f t="shared" si="15"/>
        <v>0.11999999999989086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16832.79</v>
      </c>
      <c r="D774" s="2">
        <f>'PR-RAS'!E781</f>
        <v>16365.89</v>
      </c>
      <c r="E774" s="2">
        <v>0</v>
      </c>
      <c r="F774" s="2">
        <v>0</v>
      </c>
      <c r="G774" s="3">
        <f t="shared" si="14"/>
        <v>38313.412609999999</v>
      </c>
      <c r="H774" s="3">
        <f t="shared" si="15"/>
        <v>0.31999999999970896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13500</v>
      </c>
      <c r="D841" s="2">
        <f>'PR-RAS'!E848</f>
        <v>7500</v>
      </c>
      <c r="E841" s="2">
        <v>0</v>
      </c>
      <c r="F841" s="2">
        <v>0</v>
      </c>
      <c r="G841" s="3">
        <f t="shared" si="34"/>
        <v>23940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34594.22</v>
      </c>
      <c r="D843" s="2">
        <f>'PR-RAS'!E850</f>
        <v>19700</v>
      </c>
      <c r="E843" s="2">
        <v>0</v>
      </c>
      <c r="F843" s="2">
        <v>0</v>
      </c>
      <c r="G843" s="3">
        <f t="shared" si="34"/>
        <v>62303.133239999996</v>
      </c>
      <c r="H843" s="3">
        <f t="shared" si="35"/>
        <v>0.22000000000116415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9983.6</v>
      </c>
      <c r="D844" s="2">
        <f>'PR-RAS'!E851</f>
        <v>8052</v>
      </c>
      <c r="E844" s="2">
        <v>0</v>
      </c>
      <c r="F844" s="2">
        <v>0</v>
      </c>
      <c r="G844" s="3">
        <f t="shared" si="34"/>
        <v>21991.846799999999</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11899.72</v>
      </c>
      <c r="E848" s="2">
        <v>0</v>
      </c>
      <c r="F848" s="2">
        <v>0</v>
      </c>
      <c r="G848" s="3">
        <f t="shared" si="34"/>
        <v>20158.125679999997</v>
      </c>
      <c r="H848" s="3">
        <f t="shared" si="35"/>
        <v>0.28000000000065484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300000</v>
      </c>
      <c r="E905" s="2">
        <v>0</v>
      </c>
      <c r="F905" s="2">
        <v>0</v>
      </c>
      <c r="G905" s="3">
        <f t="shared" si="34"/>
        <v>542400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1098.93</v>
      </c>
      <c r="D920" s="2">
        <f>'PR-RAS'!E927</f>
        <v>0</v>
      </c>
      <c r="E920" s="2">
        <v>0</v>
      </c>
      <c r="F920" s="2">
        <v>0</v>
      </c>
      <c r="G920" s="3">
        <f t="shared" si="34"/>
        <v>1009.9166700000001</v>
      </c>
      <c r="H920" s="3">
        <f t="shared" si="35"/>
        <v>6.9999999999936335E-2</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1098.93</v>
      </c>
      <c r="E988" s="2">
        <v>0</v>
      </c>
      <c r="F988" s="2">
        <v>0</v>
      </c>
      <c r="G988" s="3">
        <f t="shared" si="34"/>
        <v>2169.28782</v>
      </c>
      <c r="H988" s="3">
        <f t="shared" si="35"/>
        <v>6.9999999999936335E-2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1857439.67</v>
      </c>
      <c r="D1011" s="7">
        <f>BILANCA!E6</f>
        <v>2745429.4399999995</v>
      </c>
      <c r="E1011" s="7">
        <v>0</v>
      </c>
      <c r="F1011" s="7">
        <v>0</v>
      </c>
      <c r="G1011" s="8">
        <f t="shared" ref="G1011:G1306" si="38">B1011/1000*C1011+B1011/500*D1011</f>
        <v>7348.2985499999986</v>
      </c>
      <c r="H1011" s="8">
        <f t="shared" si="35"/>
        <v>0.76999999955296516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1558963.27</v>
      </c>
      <c r="D1012" s="2">
        <f>BILANCA!E7</f>
        <v>2218691.8899999997</v>
      </c>
      <c r="E1012" s="2">
        <v>0</v>
      </c>
      <c r="F1012" s="2">
        <v>0</v>
      </c>
      <c r="G1012" s="3">
        <f t="shared" si="38"/>
        <v>11992.694099999999</v>
      </c>
      <c r="H1012" s="3">
        <f t="shared" si="35"/>
        <v>0.38000000035390258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138815.85999999999</v>
      </c>
      <c r="D1013" s="2">
        <f>BILANCA!E8</f>
        <v>144205.84</v>
      </c>
      <c r="E1013" s="2">
        <v>0</v>
      </c>
      <c r="F1013" s="2">
        <v>0</v>
      </c>
      <c r="G1013" s="3">
        <f t="shared" si="38"/>
        <v>1281.68262</v>
      </c>
      <c r="H1013" s="3">
        <f t="shared" si="35"/>
        <v>0.3000000000174623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118182.12</v>
      </c>
      <c r="D1014" s="2">
        <f>BILANCA!E9</f>
        <v>126182.12</v>
      </c>
      <c r="E1014" s="2">
        <v>0</v>
      </c>
      <c r="F1014" s="2">
        <v>0</v>
      </c>
      <c r="G1014" s="3">
        <f t="shared" si="38"/>
        <v>1482.18544</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26100.22</v>
      </c>
      <c r="D1015" s="2">
        <f>BILANCA!E10</f>
        <v>26100.22</v>
      </c>
      <c r="E1015" s="2">
        <v>0</v>
      </c>
      <c r="F1015" s="2">
        <v>0</v>
      </c>
      <c r="G1015" s="3">
        <f t="shared" si="38"/>
        <v>391.50330000000002</v>
      </c>
      <c r="H1015" s="3">
        <f t="shared" si="35"/>
        <v>0.44000000000232831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5466.48</v>
      </c>
      <c r="D1016" s="2">
        <f>BILANCA!E11</f>
        <v>8076.5</v>
      </c>
      <c r="E1016" s="2">
        <v>0</v>
      </c>
      <c r="F1016" s="2">
        <v>0</v>
      </c>
      <c r="G1016" s="3">
        <f t="shared" si="38"/>
        <v>129.71688</v>
      </c>
      <c r="H1016" s="3">
        <f t="shared" si="35"/>
        <v>0.97999999999956344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1420147.4100000001</v>
      </c>
      <c r="D1017" s="2">
        <f>BILANCA!E12</f>
        <v>2054854.7999999998</v>
      </c>
      <c r="E1017" s="2">
        <v>0</v>
      </c>
      <c r="F1017" s="2">
        <v>0</v>
      </c>
      <c r="G1017" s="3">
        <f t="shared" si="38"/>
        <v>38708.999069999998</v>
      </c>
      <c r="H1017" s="3">
        <f t="shared" si="35"/>
        <v>0.61000000033527613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1348040.77</v>
      </c>
      <c r="D1018" s="2">
        <f>BILANCA!E13</f>
        <v>1933506.6600000001</v>
      </c>
      <c r="E1018" s="2">
        <v>0</v>
      </c>
      <c r="F1018" s="2">
        <v>0</v>
      </c>
      <c r="G1018" s="3">
        <f t="shared" si="38"/>
        <v>41720.432720000004</v>
      </c>
      <c r="H1018" s="3">
        <f t="shared" si="35"/>
        <v>0.56999999983236194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11786.77</v>
      </c>
      <c r="D1019" s="2">
        <f>BILANCA!E14</f>
        <v>11786.77</v>
      </c>
      <c r="E1019" s="2">
        <v>0</v>
      </c>
      <c r="F1019" s="2">
        <v>0</v>
      </c>
      <c r="G1019" s="3">
        <f t="shared" si="38"/>
        <v>318.24279000000001</v>
      </c>
      <c r="H1019" s="3">
        <f t="shared" si="35"/>
        <v>0.45999999999912689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709224.61</v>
      </c>
      <c r="D1020" s="2">
        <f>BILANCA!E15</f>
        <v>709224.61</v>
      </c>
      <c r="E1020" s="2">
        <v>0</v>
      </c>
      <c r="F1020" s="2">
        <v>0</v>
      </c>
      <c r="G1020" s="3">
        <f t="shared" si="38"/>
        <v>21276.738300000001</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780207.42</v>
      </c>
      <c r="D1021" s="2">
        <f>BILANCA!E16</f>
        <v>1465373.32</v>
      </c>
      <c r="E1021" s="2">
        <v>0</v>
      </c>
      <c r="F1021" s="2">
        <v>0</v>
      </c>
      <c r="G1021" s="3">
        <f t="shared" si="38"/>
        <v>40820.494659999997</v>
      </c>
      <c r="H1021" s="3">
        <f t="shared" si="35"/>
        <v>0.7400000001071021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101375.32</v>
      </c>
      <c r="D1022" s="2">
        <f>BILANCA!E17</f>
        <v>101375.32</v>
      </c>
      <c r="E1022" s="2">
        <v>0</v>
      </c>
      <c r="F1022" s="2">
        <v>0</v>
      </c>
      <c r="G1022" s="3">
        <f t="shared" si="38"/>
        <v>3649.51152</v>
      </c>
      <c r="H1022" s="3">
        <f t="shared" si="35"/>
        <v>0.64000000001396984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254553.35</v>
      </c>
      <c r="D1023" s="2">
        <f>BILANCA!E18</f>
        <v>354253.36</v>
      </c>
      <c r="E1023" s="2">
        <v>0</v>
      </c>
      <c r="F1023" s="2">
        <v>0</v>
      </c>
      <c r="G1023" s="3">
        <f t="shared" si="38"/>
        <v>12519.780909999999</v>
      </c>
      <c r="H1023" s="3">
        <f t="shared" si="35"/>
        <v>0.70999999999185093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63995.080000000016</v>
      </c>
      <c r="D1024" s="2">
        <f>BILANCA!E19</f>
        <v>82524.339999999967</v>
      </c>
      <c r="E1024" s="2">
        <v>0</v>
      </c>
      <c r="F1024" s="2">
        <v>0</v>
      </c>
      <c r="G1024" s="3">
        <f t="shared" si="38"/>
        <v>3206.6126399999994</v>
      </c>
      <c r="H1024" s="3">
        <f t="shared" si="35"/>
        <v>0.41999999998370185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102265.29</v>
      </c>
      <c r="D1025" s="2">
        <f>BILANCA!E20</f>
        <v>102265.29</v>
      </c>
      <c r="E1025" s="2">
        <v>0</v>
      </c>
      <c r="F1025" s="2">
        <v>0</v>
      </c>
      <c r="G1025" s="3">
        <f t="shared" si="38"/>
        <v>4601.9380499999997</v>
      </c>
      <c r="H1025" s="3">
        <f t="shared" si="35"/>
        <v>0.57999999998719431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16198.3</v>
      </c>
      <c r="D1026" s="2">
        <f>BILANCA!E21</f>
        <v>16198.3</v>
      </c>
      <c r="E1026" s="2">
        <v>0</v>
      </c>
      <c r="F1026" s="2">
        <v>0</v>
      </c>
      <c r="G1026" s="3">
        <f t="shared" si="38"/>
        <v>777.51839999999993</v>
      </c>
      <c r="H1026" s="3">
        <f t="shared" si="35"/>
        <v>0.59999999999854481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64746.36</v>
      </c>
      <c r="D1027" s="2">
        <f>BILANCA!E22</f>
        <v>64746.36</v>
      </c>
      <c r="E1027" s="2">
        <v>0</v>
      </c>
      <c r="F1027" s="2">
        <v>0</v>
      </c>
      <c r="G1027" s="3">
        <f t="shared" si="38"/>
        <v>3302.0643600000003</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3953.75</v>
      </c>
      <c r="D1028" s="2">
        <f>BILANCA!E23</f>
        <v>3953.75</v>
      </c>
      <c r="E1028" s="2">
        <v>0</v>
      </c>
      <c r="F1028" s="2">
        <v>0</v>
      </c>
      <c r="G1028" s="3">
        <f t="shared" si="38"/>
        <v>213.50249999999997</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10701.96</v>
      </c>
      <c r="D1030" s="2">
        <f>BILANCA!E25</f>
        <v>17192.72</v>
      </c>
      <c r="E1030" s="2">
        <v>0</v>
      </c>
      <c r="F1030" s="2">
        <v>0</v>
      </c>
      <c r="G1030" s="3">
        <f t="shared" si="38"/>
        <v>901.74800000000005</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284117.38</v>
      </c>
      <c r="D1031" s="2">
        <f>BILANCA!E26</f>
        <v>293724.2</v>
      </c>
      <c r="E1031" s="2">
        <v>0</v>
      </c>
      <c r="F1031" s="2">
        <v>0</v>
      </c>
      <c r="G1031" s="3">
        <f t="shared" si="38"/>
        <v>18302.881380000003</v>
      </c>
      <c r="H1031" s="3">
        <f t="shared" si="35"/>
        <v>0.58000000001629815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417987.96</v>
      </c>
      <c r="D1033" s="2">
        <f>BILANCA!E28</f>
        <v>415556.28</v>
      </c>
      <c r="E1033" s="2">
        <v>0</v>
      </c>
      <c r="F1033" s="2">
        <v>0</v>
      </c>
      <c r="G1033" s="3">
        <f t="shared" si="38"/>
        <v>28729.311959999999</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5213.6000000000004</v>
      </c>
      <c r="D1034" s="2">
        <f>BILANCA!E29</f>
        <v>37258.92</v>
      </c>
      <c r="E1034" s="2">
        <v>0</v>
      </c>
      <c r="F1034" s="2">
        <v>0</v>
      </c>
      <c r="G1034" s="3">
        <f t="shared" si="38"/>
        <v>1913.55456</v>
      </c>
      <c r="H1034" s="3">
        <f t="shared" si="35"/>
        <v>0.48000000000138243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5500</v>
      </c>
      <c r="D1035" s="2">
        <f>BILANCA!E30</f>
        <v>38235</v>
      </c>
      <c r="E1035" s="2">
        <v>0</v>
      </c>
      <c r="F1035" s="2">
        <v>0</v>
      </c>
      <c r="G1035" s="3">
        <f t="shared" si="38"/>
        <v>2049.25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286.39999999999998</v>
      </c>
      <c r="D1039" s="2">
        <f>BILANCA!E34</f>
        <v>976.08</v>
      </c>
      <c r="E1039" s="2">
        <v>0</v>
      </c>
      <c r="F1039" s="2">
        <v>0</v>
      </c>
      <c r="G1039" s="3">
        <f t="shared" si="38"/>
        <v>64.918240000000011</v>
      </c>
      <c r="H1039" s="3">
        <f t="shared" si="35"/>
        <v>0.48000000000001819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734.42000000000007</v>
      </c>
      <c r="D1046" s="2">
        <f>BILANCA!E41</f>
        <v>260.72000000000025</v>
      </c>
      <c r="E1046" s="2">
        <v>0</v>
      </c>
      <c r="F1046" s="2">
        <v>0</v>
      </c>
      <c r="G1046" s="3">
        <f t="shared" si="38"/>
        <v>45.210960000000014</v>
      </c>
      <c r="H1046" s="3">
        <f t="shared" si="35"/>
        <v>0.6999999999998181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6718.27</v>
      </c>
      <c r="D1047" s="2">
        <f>BILANCA!E42</f>
        <v>6718.27</v>
      </c>
      <c r="E1047" s="2">
        <v>0</v>
      </c>
      <c r="F1047" s="2">
        <v>0</v>
      </c>
      <c r="G1047" s="3">
        <f t="shared" si="38"/>
        <v>745.72796999999991</v>
      </c>
      <c r="H1047" s="3">
        <f t="shared" si="35"/>
        <v>0.54000000000087311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5983.85</v>
      </c>
      <c r="D1049" s="2">
        <f>BILANCA!E44</f>
        <v>6457.55</v>
      </c>
      <c r="E1049" s="2">
        <v>0</v>
      </c>
      <c r="F1049" s="2">
        <v>0</v>
      </c>
      <c r="G1049" s="3">
        <f t="shared" si="38"/>
        <v>737.05905000000007</v>
      </c>
      <c r="H1049" s="3">
        <f t="shared" si="35"/>
        <v>0.5999999999994543</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2163.54</v>
      </c>
      <c r="D1050" s="2">
        <f>BILANCA!E45</f>
        <v>1304.1599999999999</v>
      </c>
      <c r="E1050" s="2">
        <v>0</v>
      </c>
      <c r="F1050" s="2">
        <v>0</v>
      </c>
      <c r="G1050" s="3">
        <f t="shared" si="38"/>
        <v>190.87439999999998</v>
      </c>
      <c r="H1050" s="3">
        <f t="shared" si="35"/>
        <v>0.61999999999989086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9999.75</v>
      </c>
      <c r="D1052" s="2">
        <f>BILANCA!E47</f>
        <v>9999.75</v>
      </c>
      <c r="E1052" s="2">
        <v>0</v>
      </c>
      <c r="F1052" s="2">
        <v>0</v>
      </c>
      <c r="G1052" s="3">
        <f t="shared" si="38"/>
        <v>1259.9684999999999</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7836.21</v>
      </c>
      <c r="D1055" s="2">
        <f>BILANCA!E50</f>
        <v>8695.59</v>
      </c>
      <c r="E1055" s="2">
        <v>0</v>
      </c>
      <c r="F1055" s="2">
        <v>0</v>
      </c>
      <c r="G1055" s="3">
        <f t="shared" si="38"/>
        <v>1135.2325499999999</v>
      </c>
      <c r="H1055" s="3">
        <f t="shared" si="35"/>
        <v>0.61999999999989086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23240.19</v>
      </c>
      <c r="D1059" s="2">
        <f>BILANCA!E54</f>
        <v>24372.47</v>
      </c>
      <c r="E1059" s="2">
        <v>0</v>
      </c>
      <c r="F1059" s="2">
        <v>0</v>
      </c>
      <c r="G1059" s="3">
        <f t="shared" si="38"/>
        <v>3527.2713700000004</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23240.19</v>
      </c>
      <c r="D1060" s="2">
        <f>BILANCA!E55</f>
        <v>24372.47</v>
      </c>
      <c r="E1060" s="2">
        <v>0</v>
      </c>
      <c r="F1060" s="2">
        <v>0</v>
      </c>
      <c r="G1060" s="3">
        <f t="shared" si="38"/>
        <v>3599.2565000000004</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19631.25</v>
      </c>
      <c r="E1061" s="2">
        <v>0</v>
      </c>
      <c r="F1061" s="2">
        <v>0</v>
      </c>
      <c r="G1061" s="3">
        <f t="shared" si="38"/>
        <v>2002.3874999999998</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16581.25</v>
      </c>
      <c r="E1062" s="2">
        <v>0</v>
      </c>
      <c r="F1062" s="2">
        <v>0</v>
      </c>
      <c r="G1062" s="3">
        <f t="shared" si="38"/>
        <v>1724.4499999999998</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3050</v>
      </c>
      <c r="E1063" s="2">
        <v>0</v>
      </c>
      <c r="F1063" s="2">
        <v>0</v>
      </c>
      <c r="G1063" s="3">
        <f t="shared" si="38"/>
        <v>323.3</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298476.40000000002</v>
      </c>
      <c r="D1074" s="2">
        <f>BILANCA!E69</f>
        <v>526737.55000000005</v>
      </c>
      <c r="E1074" s="2">
        <v>0</v>
      </c>
      <c r="F1074" s="2">
        <v>0</v>
      </c>
      <c r="G1074" s="3">
        <f t="shared" si="38"/>
        <v>86524.896000000008</v>
      </c>
      <c r="H1074" s="3">
        <f t="shared" si="35"/>
        <v>0.84999999997671694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200809.42</v>
      </c>
      <c r="D1075" s="2">
        <f>BILANCA!E70</f>
        <v>329300.3</v>
      </c>
      <c r="E1075" s="2">
        <v>0</v>
      </c>
      <c r="F1075" s="2">
        <v>0</v>
      </c>
      <c r="G1075" s="3">
        <f t="shared" si="38"/>
        <v>55861.651299999998</v>
      </c>
      <c r="H1075" s="3">
        <f t="shared" si="35"/>
        <v>0.72000000000116415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200809.42</v>
      </c>
      <c r="D1076" s="2">
        <f>BILANCA!E71</f>
        <v>329300.3</v>
      </c>
      <c r="E1076" s="2">
        <v>0</v>
      </c>
      <c r="F1076" s="2">
        <v>0</v>
      </c>
      <c r="G1076" s="3">
        <f t="shared" si="38"/>
        <v>56721.061320000008</v>
      </c>
      <c r="H1076" s="3">
        <f t="shared" si="35"/>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200809.42</v>
      </c>
      <c r="D1078" s="2">
        <f>BILANCA!E73</f>
        <v>329300.3</v>
      </c>
      <c r="E1078" s="2">
        <v>0</v>
      </c>
      <c r="F1078" s="2">
        <v>0</v>
      </c>
      <c r="G1078" s="3">
        <f t="shared" si="38"/>
        <v>58439.881359999999</v>
      </c>
      <c r="H1078" s="3">
        <f t="shared" si="35"/>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3642.62</v>
      </c>
      <c r="D1087" s="2">
        <f>BILANCA!E82</f>
        <v>1812.04</v>
      </c>
      <c r="E1087" s="2">
        <v>0</v>
      </c>
      <c r="F1087" s="2">
        <v>0</v>
      </c>
      <c r="G1087" s="3">
        <f t="shared" si="38"/>
        <v>559.53589999999997</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3642.62</v>
      </c>
      <c r="D1092" s="2">
        <f>BILANCA!E87</f>
        <v>1812.04</v>
      </c>
      <c r="E1092" s="2">
        <v>0</v>
      </c>
      <c r="F1092" s="2">
        <v>0</v>
      </c>
      <c r="G1092" s="3">
        <f t="shared" si="38"/>
        <v>595.86940000000004</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46157.74</v>
      </c>
      <c r="D1140" s="2">
        <f>BILANCA!E135</f>
        <v>46157.74</v>
      </c>
      <c r="E1140" s="2">
        <v>0</v>
      </c>
      <c r="F1140" s="2">
        <v>0</v>
      </c>
      <c r="G1140" s="3">
        <f t="shared" si="38"/>
        <v>18001.518599999999</v>
      </c>
      <c r="H1140" s="3">
        <f t="shared" si="41"/>
        <v>0.52000000000407454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46157.74</v>
      </c>
      <c r="D1141" s="2">
        <f>BILANCA!E136</f>
        <v>46157.74</v>
      </c>
      <c r="E1141" s="2">
        <v>0</v>
      </c>
      <c r="F1141" s="2">
        <v>0</v>
      </c>
      <c r="G1141" s="3">
        <f t="shared" si="38"/>
        <v>18139.991820000003</v>
      </c>
      <c r="H1141" s="3">
        <f t="shared" si="41"/>
        <v>0.52000000000407454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46157.74</v>
      </c>
      <c r="D1147" s="2">
        <f>BILANCA!E142</f>
        <v>46157.74</v>
      </c>
      <c r="E1147" s="2">
        <v>0</v>
      </c>
      <c r="F1147" s="2">
        <v>0</v>
      </c>
      <c r="G1147" s="3">
        <f t="shared" si="38"/>
        <v>18970.831140000002</v>
      </c>
      <c r="H1147" s="3">
        <f t="shared" si="41"/>
        <v>0.52000000000407454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43817.420000000013</v>
      </c>
      <c r="D1152" s="2">
        <f>BILANCA!E147</f>
        <v>149467.45000000001</v>
      </c>
      <c r="E1152" s="2">
        <v>0</v>
      </c>
      <c r="F1152" s="2">
        <v>0</v>
      </c>
      <c r="G1152" s="3">
        <f t="shared" si="38"/>
        <v>48670.829440000001</v>
      </c>
      <c r="H1152" s="3">
        <f t="shared" si="41"/>
        <v>0.87000000002444722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1354.16</v>
      </c>
      <c r="D1153" s="2">
        <f>BILANCA!E148</f>
        <v>434.69</v>
      </c>
      <c r="E1153" s="2">
        <v>0</v>
      </c>
      <c r="F1153" s="2">
        <v>0</v>
      </c>
      <c r="G1153" s="3">
        <f t="shared" si="38"/>
        <v>317.96622000000002</v>
      </c>
      <c r="H1153" s="3">
        <f t="shared" si="41"/>
        <v>0.47000000000008413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59669.07</v>
      </c>
      <c r="E1155" s="2">
        <v>0</v>
      </c>
      <c r="F1155" s="2">
        <v>0</v>
      </c>
      <c r="G1155" s="3">
        <f t="shared" si="38"/>
        <v>17304.030299999999</v>
      </c>
      <c r="H1155" s="3">
        <f t="shared" si="41"/>
        <v>6.9999999999708962E-2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59669.07</v>
      </c>
      <c r="E1163" s="2">
        <v>0</v>
      </c>
      <c r="F1163" s="2">
        <v>0</v>
      </c>
      <c r="G1163" s="3">
        <f t="shared" si="38"/>
        <v>18258.735420000001</v>
      </c>
      <c r="H1163" s="3">
        <f t="shared" si="41"/>
        <v>6.9999999999708962E-2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19205.37</v>
      </c>
      <c r="D1164" s="2">
        <f>BILANCA!E159</f>
        <v>24229.85</v>
      </c>
      <c r="E1164" s="2">
        <v>0</v>
      </c>
      <c r="F1164" s="2">
        <v>0</v>
      </c>
      <c r="G1164" s="3">
        <f t="shared" si="38"/>
        <v>10420.42078</v>
      </c>
      <c r="H1164" s="3">
        <f t="shared" si="41"/>
        <v>0.52000000000043656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55344.23</v>
      </c>
      <c r="D1165" s="2">
        <f>BILANCA!E160</f>
        <v>99947.21</v>
      </c>
      <c r="E1165" s="2">
        <v>0</v>
      </c>
      <c r="F1165" s="2">
        <v>0</v>
      </c>
      <c r="G1165" s="3">
        <f t="shared" si="38"/>
        <v>39561.990750000004</v>
      </c>
      <c r="H1165" s="3">
        <f t="shared" si="41"/>
        <v>0.44000000000960426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32086.34</v>
      </c>
      <c r="D1169" s="2">
        <f>BILANCA!E164</f>
        <v>34813.370000000003</v>
      </c>
      <c r="E1169" s="2">
        <v>0</v>
      </c>
      <c r="F1169" s="2">
        <v>0</v>
      </c>
      <c r="G1169" s="3">
        <f t="shared" si="38"/>
        <v>16172.379720000001</v>
      </c>
      <c r="H1169" s="3">
        <f t="shared" si="41"/>
        <v>0.71000000000276486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4049.2</v>
      </c>
      <c r="D1170" s="2">
        <f>BILANCA!E165</f>
        <v>0.02</v>
      </c>
      <c r="E1170" s="2">
        <v>0</v>
      </c>
      <c r="F1170" s="2">
        <v>0</v>
      </c>
      <c r="G1170" s="3">
        <f t="shared" si="38"/>
        <v>647.87839999999994</v>
      </c>
      <c r="H1170" s="3">
        <f t="shared" si="41"/>
        <v>0.21999999999981809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4049.2</v>
      </c>
      <c r="D1171" s="2">
        <f>BILANCA!E166</f>
        <v>0.02</v>
      </c>
      <c r="E1171" s="2">
        <v>0</v>
      </c>
      <c r="F1171" s="2">
        <v>0</v>
      </c>
      <c r="G1171" s="3">
        <f t="shared" si="38"/>
        <v>651.92764</v>
      </c>
      <c r="H1171" s="3">
        <f t="shared" si="41"/>
        <v>0.21999999999981809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1857439.6700000002</v>
      </c>
      <c r="D1180" s="2">
        <f>BILANCA!E176</f>
        <v>2745429.4400000004</v>
      </c>
      <c r="E1180" s="2">
        <v>0</v>
      </c>
      <c r="F1180" s="2">
        <v>0</v>
      </c>
      <c r="G1180" s="3">
        <f t="shared" si="38"/>
        <v>1249210.7535000003</v>
      </c>
      <c r="H1180" s="3">
        <f t="shared" si="41"/>
        <v>0.7700000002514571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136548.35</v>
      </c>
      <c r="D1181" s="2">
        <f>BILANCA!E177</f>
        <v>758257.10000000009</v>
      </c>
      <c r="E1181" s="2">
        <v>0</v>
      </c>
      <c r="F1181" s="2">
        <v>0</v>
      </c>
      <c r="G1181" s="3">
        <f t="shared" si="38"/>
        <v>282673.69605000003</v>
      </c>
      <c r="H1181" s="3">
        <f t="shared" si="41"/>
        <v>0.45000000009895302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61790.590000000004</v>
      </c>
      <c r="D1182" s="2">
        <f>BILANCA!E178</f>
        <v>63600.039999999994</v>
      </c>
      <c r="E1182" s="2">
        <v>0</v>
      </c>
      <c r="F1182" s="2">
        <v>0</v>
      </c>
      <c r="G1182" s="3">
        <f t="shared" si="38"/>
        <v>32506.395239999998</v>
      </c>
      <c r="H1182" s="3">
        <f t="shared" si="41"/>
        <v>0.44999999998981366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18704.09</v>
      </c>
      <c r="D1183" s="2">
        <f>BILANCA!E179</f>
        <v>21563.84</v>
      </c>
      <c r="E1183" s="2">
        <v>0</v>
      </c>
      <c r="F1183" s="2">
        <v>0</v>
      </c>
      <c r="G1183" s="3">
        <f t="shared" si="38"/>
        <v>10696.896209999999</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31622.93</v>
      </c>
      <c r="D1184" s="2">
        <f>BILANCA!E180</f>
        <v>38433.99</v>
      </c>
      <c r="E1184" s="2">
        <v>0</v>
      </c>
      <c r="F1184" s="2">
        <v>0</v>
      </c>
      <c r="G1184" s="3">
        <f t="shared" si="38"/>
        <v>18877.418339999997</v>
      </c>
      <c r="H1184" s="3">
        <f t="shared" si="41"/>
        <v>8.000000000174623E-2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590.47</v>
      </c>
      <c r="D1185" s="2">
        <f>BILANCA!E181</f>
        <v>387.27</v>
      </c>
      <c r="E1185" s="2">
        <v>0</v>
      </c>
      <c r="F1185" s="2">
        <v>0</v>
      </c>
      <c r="G1185" s="3">
        <f t="shared" si="38"/>
        <v>238.87674999999996</v>
      </c>
      <c r="H1185" s="3">
        <f t="shared" si="41"/>
        <v>0.74000000000000909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590.47</v>
      </c>
      <c r="D1188" s="2">
        <f>BILANCA!E184</f>
        <v>387.27</v>
      </c>
      <c r="E1188" s="2">
        <v>0</v>
      </c>
      <c r="F1188" s="2">
        <v>0</v>
      </c>
      <c r="G1188" s="3">
        <f t="shared" si="38"/>
        <v>242.97177999999997</v>
      </c>
      <c r="H1188" s="3">
        <f t="shared" si="41"/>
        <v>0.74000000000000909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1575.53</v>
      </c>
      <c r="D1189" s="2">
        <f>BILANCA!E185</f>
        <v>271.08999999999997</v>
      </c>
      <c r="E1189" s="2">
        <v>0</v>
      </c>
      <c r="F1189" s="2">
        <v>0</v>
      </c>
      <c r="G1189" s="3">
        <f t="shared" si="38"/>
        <v>379.07008999999994</v>
      </c>
      <c r="H1189" s="3">
        <f t="shared" si="41"/>
        <v>0.56000000000000227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2090.9</v>
      </c>
      <c r="E1190" s="2">
        <v>0</v>
      </c>
      <c r="F1190" s="2">
        <v>0</v>
      </c>
      <c r="G1190" s="3">
        <f>B1190/1000*C1190+B1190/500*D1190</f>
        <v>752.72400000000005</v>
      </c>
      <c r="H1190" s="3">
        <f>ABS(C1190-ROUND(C1190,0))+ABS(D1190-ROUND(D1190,0))</f>
        <v>9.9999999999909051E-2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2090.9</v>
      </c>
      <c r="E1194" s="2">
        <v>0</v>
      </c>
      <c r="F1194" s="2">
        <v>0</v>
      </c>
      <c r="G1194" s="3">
        <f t="shared" si="42"/>
        <v>769.45119999999997</v>
      </c>
      <c r="H1194" s="3">
        <f t="shared" si="43"/>
        <v>9.9999999999909051E-2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1900.43</v>
      </c>
      <c r="D1198" s="2">
        <f>BILANCA!E194</f>
        <v>574.23</v>
      </c>
      <c r="E1198" s="2">
        <v>0</v>
      </c>
      <c r="F1198" s="2">
        <v>0</v>
      </c>
      <c r="G1198" s="3">
        <f t="shared" si="38"/>
        <v>573.19132000000002</v>
      </c>
      <c r="H1198" s="3">
        <f t="shared" si="41"/>
        <v>0.66000000000008185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7397.14</v>
      </c>
      <c r="D1200" s="2">
        <f>BILANCA!E196</f>
        <v>278.72000000000003</v>
      </c>
      <c r="E1200" s="2">
        <v>0</v>
      </c>
      <c r="F1200" s="2">
        <v>0</v>
      </c>
      <c r="G1200" s="3">
        <f t="shared" si="38"/>
        <v>1511.3702000000001</v>
      </c>
      <c r="H1200" s="3">
        <f t="shared" si="41"/>
        <v>0.42000000000030013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73658.83</v>
      </c>
      <c r="D1201" s="2">
        <f>BILANCA!E197</f>
        <v>388609.78</v>
      </c>
      <c r="E1201" s="2">
        <v>0</v>
      </c>
      <c r="F1201" s="2">
        <v>0</v>
      </c>
      <c r="G1201" s="3">
        <f t="shared" si="38"/>
        <v>162517.77249</v>
      </c>
      <c r="H1201" s="3">
        <f t="shared" si="41"/>
        <v>0.38999999997031409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73658.83</v>
      </c>
      <c r="D1203" s="2">
        <f>BILANCA!E199</f>
        <v>388609.78</v>
      </c>
      <c r="E1203" s="2">
        <v>0</v>
      </c>
      <c r="F1203" s="2">
        <v>0</v>
      </c>
      <c r="G1203" s="3">
        <f t="shared" si="44"/>
        <v>164219.52927000003</v>
      </c>
      <c r="H1203" s="3">
        <f t="shared" si="45"/>
        <v>0.38999999997031409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1098.93</v>
      </c>
      <c r="D1223" s="2">
        <f>BILANCA!E219</f>
        <v>300000</v>
      </c>
      <c r="E1223" s="2">
        <v>0</v>
      </c>
      <c r="F1223" s="2">
        <v>0</v>
      </c>
      <c r="G1223" s="3">
        <f t="shared" si="38"/>
        <v>128034.07209</v>
      </c>
      <c r="H1223" s="3">
        <f t="shared" si="41"/>
        <v>6.9999999999936335E-2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1098.93</v>
      </c>
      <c r="D1224" s="2">
        <f>BILANCA!E220</f>
        <v>300000</v>
      </c>
      <c r="E1224" s="2">
        <v>0</v>
      </c>
      <c r="F1224" s="2">
        <v>0</v>
      </c>
      <c r="G1224" s="3">
        <f t="shared" si="38"/>
        <v>128635.17101999999</v>
      </c>
      <c r="H1224" s="3">
        <f t="shared" si="41"/>
        <v>6.9999999999936335E-2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300000</v>
      </c>
      <c r="E1229" s="2">
        <v>0</v>
      </c>
      <c r="F1229" s="2">
        <v>0</v>
      </c>
      <c r="G1229" s="3">
        <f t="shared" si="38"/>
        <v>131400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1098.93</v>
      </c>
      <c r="D1234" s="2">
        <f>BILANCA!E230</f>
        <v>0</v>
      </c>
      <c r="E1234" s="2">
        <v>0</v>
      </c>
      <c r="F1234" s="2">
        <v>0</v>
      </c>
      <c r="G1234" s="3">
        <f t="shared" si="38"/>
        <v>246.16032000000001</v>
      </c>
      <c r="H1234" s="3">
        <f t="shared" si="41"/>
        <v>6.9999999999936335E-2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6047.28</v>
      </c>
      <c r="E1251" s="2">
        <v>0</v>
      </c>
      <c r="F1251" s="2">
        <v>0</v>
      </c>
      <c r="G1251" s="3">
        <f>B1251/1000*C1251+B1251/500*D1251</f>
        <v>2914.7889599999999</v>
      </c>
      <c r="H1251" s="3">
        <f>ABS(C1251-ROUND(C1251,0))+ABS(D1251-ROUND(D1251,0))</f>
        <v>0.27999999999974534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1720891.32</v>
      </c>
      <c r="D1255" s="2">
        <f>BILANCA!E251</f>
        <v>1987172.3400000003</v>
      </c>
      <c r="E1255" s="2">
        <v>0</v>
      </c>
      <c r="F1255" s="2">
        <v>0</v>
      </c>
      <c r="G1255" s="3">
        <f t="shared" si="38"/>
        <v>1395332.82</v>
      </c>
      <c r="H1255" s="3">
        <f t="shared" si="41"/>
        <v>0.66000000038184226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1608271.86</v>
      </c>
      <c r="D1256" s="2">
        <f>BILANCA!E252</f>
        <v>1969099.4100000001</v>
      </c>
      <c r="E1256" s="2">
        <v>0</v>
      </c>
      <c r="F1256" s="2">
        <v>0</v>
      </c>
      <c r="G1256" s="3">
        <f t="shared" si="38"/>
        <v>1364431.78728</v>
      </c>
      <c r="H1256" s="3">
        <f t="shared" si="41"/>
        <v>0.55000000004656613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1609370.79</v>
      </c>
      <c r="D1257" s="2">
        <f>BILANCA!E253</f>
        <v>2269099.41</v>
      </c>
      <c r="E1257" s="2">
        <v>0</v>
      </c>
      <c r="F1257" s="2">
        <v>0</v>
      </c>
      <c r="G1257" s="3">
        <f t="shared" si="38"/>
        <v>1518449.6936700002</v>
      </c>
      <c r="H1257" s="3">
        <f t="shared" si="41"/>
        <v>0.62000000011175871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1098.93</v>
      </c>
      <c r="D1258" s="2">
        <f>BILANCA!E254</f>
        <v>300000</v>
      </c>
      <c r="E1258" s="2">
        <v>0</v>
      </c>
      <c r="F1258" s="2">
        <v>0</v>
      </c>
      <c r="G1258" s="3">
        <f t="shared" si="38"/>
        <v>149072.53464</v>
      </c>
      <c r="H1258" s="3">
        <f t="shared" si="41"/>
        <v>6.9999999999936335E-2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70573.09</v>
      </c>
      <c r="D1259" s="2">
        <f>BILANCA!E255</f>
        <v>-123303.67999999993</v>
      </c>
      <c r="E1259" s="2">
        <v>0</v>
      </c>
      <c r="F1259" s="2">
        <v>0</v>
      </c>
      <c r="G1259" s="3">
        <f t="shared" si="38"/>
        <v>-43832.533229999972</v>
      </c>
      <c r="H1259" s="3">
        <f t="shared" si="41"/>
        <v>0.41000000006170012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253335.84</v>
      </c>
      <c r="D1260" s="2">
        <f>BILANCA!E256</f>
        <v>546182.28</v>
      </c>
      <c r="E1260" s="2">
        <v>0</v>
      </c>
      <c r="F1260" s="2">
        <v>0</v>
      </c>
      <c r="G1260" s="3">
        <f t="shared" si="38"/>
        <v>336425.10000000003</v>
      </c>
      <c r="H1260" s="3">
        <f t="shared" si="41"/>
        <v>0.44000000003143214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252236.91</v>
      </c>
      <c r="D1261" s="2">
        <f>BILANCA!E257</f>
        <v>246182.28</v>
      </c>
      <c r="E1261" s="2">
        <v>0</v>
      </c>
      <c r="F1261" s="2">
        <v>0</v>
      </c>
      <c r="G1261" s="3">
        <f t="shared" si="38"/>
        <v>186894.96896999999</v>
      </c>
      <c r="H1261" s="3">
        <f t="shared" si="41"/>
        <v>0.36999999999534339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1098.93</v>
      </c>
      <c r="D1263" s="2">
        <f>BILANCA!E259</f>
        <v>300000</v>
      </c>
      <c r="E1263" s="2">
        <v>0</v>
      </c>
      <c r="F1263" s="2">
        <v>0</v>
      </c>
      <c r="G1263" s="3">
        <f t="shared" si="38"/>
        <v>152078.02929000001</v>
      </c>
      <c r="H1263" s="3">
        <f t="shared" si="41"/>
        <v>6.9999999999936335E-2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182762.75</v>
      </c>
      <c r="D1264" s="2">
        <f>BILANCA!E260</f>
        <v>669485.96</v>
      </c>
      <c r="E1264" s="2">
        <v>0</v>
      </c>
      <c r="F1264" s="2">
        <v>0</v>
      </c>
      <c r="G1264" s="3">
        <f t="shared" si="38"/>
        <v>386520.60617999994</v>
      </c>
      <c r="H1264" s="3">
        <f t="shared" si="41"/>
        <v>0.2900000000372529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182762.75</v>
      </c>
      <c r="D1266" s="2">
        <f>BILANCA!E262</f>
        <v>669485.96</v>
      </c>
      <c r="E1266" s="2">
        <v>0</v>
      </c>
      <c r="F1266" s="2">
        <v>0</v>
      </c>
      <c r="G1266" s="3">
        <f t="shared" si="38"/>
        <v>389564.07552000001</v>
      </c>
      <c r="H1266" s="3">
        <f t="shared" si="41"/>
        <v>0.2900000000372529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2090.9</v>
      </c>
      <c r="E1268" s="2">
        <v>0</v>
      </c>
      <c r="F1268" s="2">
        <v>0</v>
      </c>
      <c r="G1268" s="3">
        <f>B1268/1000*C1268+B1268/500*D1268</f>
        <v>1078.9044000000001</v>
      </c>
      <c r="H1268" s="3">
        <f>ABS(C1268-ROUND(C1268,0))+ABS(D1268-ROUND(D1268,0))</f>
        <v>9.9999999999909051E-2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2090.9</v>
      </c>
      <c r="E1275" s="2">
        <v>0</v>
      </c>
      <c r="F1275" s="2">
        <v>0</v>
      </c>
      <c r="G1275" s="3">
        <f t="shared" si="46"/>
        <v>1108.1770000000001</v>
      </c>
      <c r="H1275" s="3">
        <f t="shared" si="47"/>
        <v>9.9999999999909051E-2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37997.17</v>
      </c>
      <c r="D1278" s="2">
        <f>BILANCA!E274</f>
        <v>143467.49</v>
      </c>
      <c r="E1278" s="2">
        <v>0</v>
      </c>
      <c r="F1278" s="2">
        <v>0</v>
      </c>
      <c r="G1278" s="3">
        <f t="shared" si="38"/>
        <v>87081.816200000001</v>
      </c>
      <c r="H1278" s="3">
        <f t="shared" si="41"/>
        <v>0.65999999998894054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670.99</v>
      </c>
      <c r="D1279" s="2">
        <f>BILANCA!E275</f>
        <v>426.52</v>
      </c>
      <c r="E1279" s="2">
        <v>0</v>
      </c>
      <c r="F1279" s="2">
        <v>0</v>
      </c>
      <c r="G1279" s="3">
        <f t="shared" ref="G1279:G1294" si="48">B1279/1000*C1279+B1279/500*D1279</f>
        <v>409.96406999999999</v>
      </c>
      <c r="H1279" s="3">
        <f t="shared" ref="H1279:H1294" si="49">ABS(C1279-ROUND(C1279,0))+ABS(D1279-ROUND(D1279,0))</f>
        <v>0.49000000000000909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58331.61</v>
      </c>
      <c r="E1281" s="2">
        <v>0</v>
      </c>
      <c r="F1281" s="2">
        <v>0</v>
      </c>
      <c r="G1281" s="3">
        <f t="shared" si="48"/>
        <v>31615.732620000002</v>
      </c>
      <c r="H1281" s="3">
        <f t="shared" si="49"/>
        <v>0.38999999999941792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58331.61</v>
      </c>
      <c r="E1289" s="2">
        <v>0</v>
      </c>
      <c r="F1289" s="2">
        <v>0</v>
      </c>
      <c r="G1289" s="3">
        <f t="shared" si="48"/>
        <v>32549.038380000002</v>
      </c>
      <c r="H1289" s="3">
        <f t="shared" si="49"/>
        <v>0.38999999999941792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10752.83</v>
      </c>
      <c r="D1290" s="2">
        <f>BILANCA!E286</f>
        <v>14636.08</v>
      </c>
      <c r="E1290" s="2">
        <v>0</v>
      </c>
      <c r="F1290" s="2">
        <v>0</v>
      </c>
      <c r="G1290" s="3">
        <f t="shared" si="48"/>
        <v>11206.997200000002</v>
      </c>
      <c r="H1290" s="3">
        <f t="shared" si="49"/>
        <v>0.25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26573.35</v>
      </c>
      <c r="D1291" s="2">
        <f>BILANCA!E287</f>
        <v>70073.279999999999</v>
      </c>
      <c r="E1291" s="2">
        <v>0</v>
      </c>
      <c r="F1291" s="2">
        <v>0</v>
      </c>
      <c r="G1291" s="3">
        <f t="shared" si="48"/>
        <v>46848.294710000002</v>
      </c>
      <c r="H1291" s="3">
        <f t="shared" si="49"/>
        <v>0.62999999999738066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4049.2</v>
      </c>
      <c r="D1295" s="2">
        <f>BILANCA!E291</f>
        <v>0.02</v>
      </c>
      <c r="E1295" s="2">
        <v>0</v>
      </c>
      <c r="F1295" s="2">
        <v>0</v>
      </c>
      <c r="G1295" s="3">
        <f t="shared" si="38"/>
        <v>1154.0334</v>
      </c>
      <c r="H1295" s="3">
        <f t="shared" si="41"/>
        <v>0.21999999999981809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4049.2</v>
      </c>
      <c r="D1297" s="2">
        <f>BILANCA!E293</f>
        <v>0.02</v>
      </c>
      <c r="E1297" s="2">
        <v>0</v>
      </c>
      <c r="F1297" s="2">
        <v>0</v>
      </c>
      <c r="G1297" s="3">
        <f t="shared" si="50"/>
        <v>1162.1318799999997</v>
      </c>
      <c r="H1297" s="3">
        <f t="shared" si="51"/>
        <v>0.21999999999981809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134425.42000000001</v>
      </c>
      <c r="D1301" s="2">
        <f>BILANCA!E297</f>
        <v>919417.84</v>
      </c>
      <c r="E1301" s="2">
        <v>0</v>
      </c>
      <c r="F1301" s="2">
        <v>0</v>
      </c>
      <c r="G1301" s="3">
        <f t="shared" si="38"/>
        <v>574218.98009999993</v>
      </c>
      <c r="H1301" s="3">
        <f t="shared" si="41"/>
        <v>0.58000000004540198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134425.42000000001</v>
      </c>
      <c r="D1302" s="2">
        <f>BILANCA!E298</f>
        <v>919417.84</v>
      </c>
      <c r="E1302" s="2">
        <v>0</v>
      </c>
      <c r="F1302" s="2">
        <v>0</v>
      </c>
      <c r="G1302" s="3">
        <f t="shared" si="38"/>
        <v>576192.24120000005</v>
      </c>
      <c r="H1302" s="3">
        <f t="shared" si="41"/>
        <v>0.58000000004540198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68703.23</v>
      </c>
      <c r="D1305" s="2">
        <f>BILANCA!E302</f>
        <v>93051.82</v>
      </c>
      <c r="E1305" s="2">
        <v>0</v>
      </c>
      <c r="F1305" s="2">
        <v>0</v>
      </c>
      <c r="G1305" s="3">
        <f t="shared" si="38"/>
        <v>75168.02665</v>
      </c>
      <c r="H1305" s="3">
        <f t="shared" si="41"/>
        <v>0.40999999998894054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7200.53</v>
      </c>
      <c r="D1306" s="2">
        <f>BILANCA!E303</f>
        <v>91229</v>
      </c>
      <c r="E1306" s="2">
        <v>0</v>
      </c>
      <c r="F1306" s="2">
        <v>0</v>
      </c>
      <c r="G1306" s="3">
        <f t="shared" si="38"/>
        <v>56138.924879999999</v>
      </c>
      <c r="H1306" s="3">
        <f t="shared" si="41"/>
        <v>0.47000000000025466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4049.2</v>
      </c>
      <c r="D1308" s="2">
        <f>BILANCA!E305</f>
        <v>0.02</v>
      </c>
      <c r="E1308" s="2">
        <v>0</v>
      </c>
      <c r="F1308" s="2">
        <v>0</v>
      </c>
      <c r="G1308" s="3">
        <f t="shared" ref="G1308:G1581" si="52">B1308/1000*C1308+B1308/500*D1308</f>
        <v>1206.6735199999998</v>
      </c>
      <c r="H1308" s="3">
        <f t="shared" si="41"/>
        <v>0.21999999999981809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3642.62</v>
      </c>
      <c r="D1312" s="2">
        <f>BILANCA!E309</f>
        <v>1812.04</v>
      </c>
      <c r="E1312" s="2">
        <v>0</v>
      </c>
      <c r="F1312" s="2">
        <v>0</v>
      </c>
      <c r="G1312" s="3">
        <f t="shared" si="52"/>
        <v>2194.5434</v>
      </c>
      <c r="H1312" s="3">
        <f t="shared" si="41"/>
        <v>0.42000000000007276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26040.57</v>
      </c>
      <c r="D1339" s="2">
        <f>BILANCA!E336</f>
        <v>52657.43</v>
      </c>
      <c r="E1339" s="2">
        <v>0</v>
      </c>
      <c r="F1339" s="2">
        <v>0</v>
      </c>
      <c r="G1339" s="3">
        <f t="shared" si="52"/>
        <v>43215.936470000001</v>
      </c>
      <c r="H1339" s="3">
        <f t="shared" si="41"/>
        <v>0.86000000000058208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35750.019999999997</v>
      </c>
      <c r="D1340" s="2">
        <f>BILANCA!E337</f>
        <v>10942.61</v>
      </c>
      <c r="E1340" s="2">
        <v>0</v>
      </c>
      <c r="F1340" s="2">
        <v>0</v>
      </c>
      <c r="G1340" s="3">
        <f t="shared" si="52"/>
        <v>19019.629199999999</v>
      </c>
      <c r="H1340" s="3">
        <f t="shared" si="41"/>
        <v>0.4099999999962165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0.08</v>
      </c>
      <c r="D1341" s="2">
        <f>BILANCA!E338</f>
        <v>0</v>
      </c>
      <c r="E1341" s="2">
        <v>0</v>
      </c>
      <c r="F1341" s="2">
        <v>0</v>
      </c>
      <c r="G1341" s="3">
        <f t="shared" si="52"/>
        <v>2.6480000000000004E-2</v>
      </c>
      <c r="H1341" s="3">
        <f t="shared" si="41"/>
        <v>0.08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73658.75</v>
      </c>
      <c r="D1342" s="2">
        <f>BILANCA!E339</f>
        <v>388609.78</v>
      </c>
      <c r="E1342" s="2">
        <v>0</v>
      </c>
      <c r="F1342" s="2">
        <v>0</v>
      </c>
      <c r="G1342" s="3">
        <f t="shared" si="52"/>
        <v>282491.59892000002</v>
      </c>
      <c r="H1342" s="3">
        <f t="shared" si="41"/>
        <v>0.46999999997206032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1098.93</v>
      </c>
      <c r="D1346" s="2">
        <f>BILANCA!E343</f>
        <v>300000</v>
      </c>
      <c r="E1346" s="2">
        <v>0</v>
      </c>
      <c r="F1346" s="2">
        <v>0</v>
      </c>
      <c r="G1346" s="3">
        <f t="shared" si="52"/>
        <v>201969.24048000001</v>
      </c>
      <c r="H1346" s="3">
        <f t="shared" si="41"/>
        <v>6.9999999999936335E-2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40.67</v>
      </c>
      <c r="E1368" s="2">
        <v>0</v>
      </c>
      <c r="F1368" s="2">
        <v>0</v>
      </c>
      <c r="G1368" s="3">
        <f t="shared" si="57"/>
        <v>29.119720000000001</v>
      </c>
      <c r="H1368" s="3">
        <f t="shared" si="58"/>
        <v>0.32999999999999829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6006.61</v>
      </c>
      <c r="E1371" s="2">
        <v>0</v>
      </c>
      <c r="F1371" s="2">
        <v>0</v>
      </c>
      <c r="G1371" s="3">
        <f t="shared" si="57"/>
        <v>4336.7724199999993</v>
      </c>
      <c r="H1371" s="3">
        <f t="shared" si="58"/>
        <v>0.39000000000032742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176.8</v>
      </c>
      <c r="E1390" s="2">
        <v>0</v>
      </c>
      <c r="F1390" s="2">
        <v>0</v>
      </c>
      <c r="G1390" s="3">
        <f t="shared" ref="G1390:G1399" si="61">B1390/1000*C1390+B1390/500*D1390</f>
        <v>134.36800000000002</v>
      </c>
      <c r="H1390" s="3">
        <f t="shared" ref="H1390:H1399" si="62">ABS(C1390-ROUND(C1390,0))+ABS(D1390-ROUND(D1390,0))</f>
        <v>0.19999999999998863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57456.5</v>
      </c>
      <c r="E1392" s="2">
        <v>0</v>
      </c>
      <c r="F1392" s="2">
        <v>0</v>
      </c>
      <c r="G1392" s="3">
        <f t="shared" si="61"/>
        <v>43896.766000000003</v>
      </c>
      <c r="H1392" s="3">
        <f t="shared" si="62"/>
        <v>0.5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519174.04</v>
      </c>
      <c r="E1394" s="2">
        <v>0</v>
      </c>
      <c r="F1394" s="2">
        <v>0</v>
      </c>
      <c r="G1394" s="3">
        <f t="shared" si="61"/>
        <v>398725.66271999996</v>
      </c>
      <c r="H1394" s="3">
        <f t="shared" si="62"/>
        <v>3.9999999979045242E-2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3050</v>
      </c>
      <c r="E1396" s="2">
        <v>0</v>
      </c>
      <c r="F1396" s="2">
        <v>0</v>
      </c>
      <c r="G1396" s="3">
        <f t="shared" si="61"/>
        <v>2354.6</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129326.39999999999</v>
      </c>
      <c r="E1399" s="2">
        <v>0</v>
      </c>
      <c r="F1399" s="2">
        <v>0</v>
      </c>
      <c r="G1399" s="3">
        <f t="shared" si="61"/>
        <v>100615.93919999999</v>
      </c>
      <c r="H1399" s="3">
        <f t="shared" si="62"/>
        <v>0.39999999999417923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134425.42000000001</v>
      </c>
      <c r="D1400" s="14">
        <f>BILANCA!E397</f>
        <v>210234.1</v>
      </c>
      <c r="E1400" s="14">
        <v>0</v>
      </c>
      <c r="F1400" s="14">
        <v>0</v>
      </c>
      <c r="G1400" s="15">
        <f t="shared" si="52"/>
        <v>216408.51180000001</v>
      </c>
      <c r="H1400" s="15">
        <f t="shared" si="41"/>
        <v>0.52000000001862645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391420.33</v>
      </c>
      <c r="D1401" s="7">
        <f>'RAS-funkcijski'!E5</f>
        <v>412153.99</v>
      </c>
      <c r="E1401" s="7">
        <v>0</v>
      </c>
      <c r="F1401" s="7">
        <v>0</v>
      </c>
      <c r="G1401" s="8">
        <f t="shared" si="52"/>
        <v>1215.72831</v>
      </c>
      <c r="H1401" s="8">
        <f t="shared" si="41"/>
        <v>0.34000000002561137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391420.33</v>
      </c>
      <c r="D1402" s="2">
        <f>'RAS-funkcijski'!E6</f>
        <v>412153.99</v>
      </c>
      <c r="E1402" s="2">
        <v>0</v>
      </c>
      <c r="F1402" s="2">
        <v>0</v>
      </c>
      <c r="G1402" s="3">
        <f t="shared" si="52"/>
        <v>2431.4566199999999</v>
      </c>
      <c r="H1402" s="3">
        <f t="shared" si="41"/>
        <v>0.34000000002561137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72849.850000000006</v>
      </c>
      <c r="D1403" s="2">
        <f>'RAS-funkcijski'!E7</f>
        <v>88785.11</v>
      </c>
      <c r="E1403" s="2">
        <v>0</v>
      </c>
      <c r="F1403" s="2">
        <v>0</v>
      </c>
      <c r="G1403" s="3">
        <f t="shared" si="52"/>
        <v>751.26020999999992</v>
      </c>
      <c r="H1403" s="3">
        <f t="shared" si="41"/>
        <v>0.25999999999476131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145134.94</v>
      </c>
      <c r="D1404" s="2">
        <f>'RAS-funkcijski'!E8</f>
        <v>194947.29</v>
      </c>
      <c r="E1404" s="2">
        <v>0</v>
      </c>
      <c r="F1404" s="2">
        <v>0</v>
      </c>
      <c r="G1404" s="3">
        <f t="shared" si="52"/>
        <v>2140.1180800000002</v>
      </c>
      <c r="H1404" s="3">
        <f t="shared" si="41"/>
        <v>0.35000000000582077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173435.54</v>
      </c>
      <c r="D1405" s="2">
        <f>'RAS-funkcijski'!E9</f>
        <v>128421.59</v>
      </c>
      <c r="E1405" s="2">
        <v>0</v>
      </c>
      <c r="F1405" s="2">
        <v>0</v>
      </c>
      <c r="G1405" s="3">
        <f t="shared" si="52"/>
        <v>2151.3935999999999</v>
      </c>
      <c r="H1405" s="3">
        <f t="shared" si="41"/>
        <v>0.86999999999534339</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28319.82</v>
      </c>
      <c r="D1424" s="2">
        <f>'RAS-funkcijski'!E28</f>
        <v>61502.76</v>
      </c>
      <c r="E1424" s="2">
        <v>0</v>
      </c>
      <c r="F1424" s="2">
        <v>0</v>
      </c>
      <c r="G1424" s="3">
        <f t="shared" si="52"/>
        <v>3631.8081600000005</v>
      </c>
      <c r="H1424" s="3">
        <f t="shared" si="41"/>
        <v>0.41999999999825377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28319.82</v>
      </c>
      <c r="D1426" s="2">
        <f>'RAS-funkcijski'!E30</f>
        <v>61502.76</v>
      </c>
      <c r="E1426" s="2">
        <v>0</v>
      </c>
      <c r="F1426" s="2">
        <v>0</v>
      </c>
      <c r="G1426" s="3">
        <f t="shared" si="52"/>
        <v>3934.4588400000002</v>
      </c>
      <c r="H1426" s="3">
        <f t="shared" si="41"/>
        <v>0.41999999999825377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241024.41999999998</v>
      </c>
      <c r="D1431" s="2">
        <f>'RAS-funkcijski'!E35</f>
        <v>799949.61</v>
      </c>
      <c r="E1431" s="2">
        <v>0</v>
      </c>
      <c r="F1431" s="2">
        <v>0</v>
      </c>
      <c r="G1431" s="3">
        <f t="shared" si="52"/>
        <v>57068.632839999998</v>
      </c>
      <c r="H1431" s="3">
        <f t="shared" si="41"/>
        <v>0.80999999999767169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2094.7399999999998</v>
      </c>
      <c r="D1435" s="2">
        <f>'RAS-funkcijski'!E39</f>
        <v>1300.6600000000001</v>
      </c>
      <c r="E1435" s="2">
        <v>0</v>
      </c>
      <c r="F1435" s="2">
        <v>0</v>
      </c>
      <c r="G1435" s="3">
        <f t="shared" si="52"/>
        <v>164.3621</v>
      </c>
      <c r="H1435" s="3">
        <f t="shared" si="41"/>
        <v>0.60000000000013642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2094.7399999999998</v>
      </c>
      <c r="D1436" s="2">
        <f>'RAS-funkcijski'!E40</f>
        <v>1300.6600000000001</v>
      </c>
      <c r="E1436" s="2">
        <v>0</v>
      </c>
      <c r="F1436" s="2">
        <v>0</v>
      </c>
      <c r="G1436" s="3">
        <f t="shared" si="52"/>
        <v>169.05815999999999</v>
      </c>
      <c r="H1436" s="3">
        <f t="shared" si="41"/>
        <v>0.60000000000013642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196927.51</v>
      </c>
      <c r="D1450" s="2">
        <f>'RAS-funkcijski'!E54</f>
        <v>765610.99</v>
      </c>
      <c r="E1450" s="2">
        <v>0</v>
      </c>
      <c r="F1450" s="2">
        <v>0</v>
      </c>
      <c r="G1450" s="3">
        <f t="shared" si="52"/>
        <v>86407.474500000011</v>
      </c>
      <c r="H1450" s="3">
        <f t="shared" si="63"/>
        <v>0.5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196927.51</v>
      </c>
      <c r="D1451" s="2">
        <f>'RAS-funkcijski'!E55</f>
        <v>765610.99</v>
      </c>
      <c r="E1451" s="2">
        <v>0</v>
      </c>
      <c r="F1451" s="2">
        <v>0</v>
      </c>
      <c r="G1451" s="3">
        <f t="shared" si="52"/>
        <v>88135.623989999993</v>
      </c>
      <c r="H1451" s="3">
        <f t="shared" si="63"/>
        <v>0.5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42002.17</v>
      </c>
      <c r="D1470" s="2">
        <f>'RAS-funkcijski'!E74</f>
        <v>33037.96</v>
      </c>
      <c r="E1470" s="2">
        <v>0</v>
      </c>
      <c r="F1470" s="2">
        <v>0</v>
      </c>
      <c r="G1470" s="3">
        <f t="shared" si="52"/>
        <v>7565.4663</v>
      </c>
      <c r="H1470" s="3">
        <f t="shared" si="63"/>
        <v>0.20999999999912689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65057.440000000002</v>
      </c>
      <c r="D1471" s="2">
        <f>'RAS-funkcijski'!E75</f>
        <v>81963.539999999994</v>
      </c>
      <c r="E1471" s="2">
        <v>0</v>
      </c>
      <c r="F1471" s="2">
        <v>0</v>
      </c>
      <c r="G1471" s="3">
        <f t="shared" si="52"/>
        <v>16257.900919999996</v>
      </c>
      <c r="H1471" s="3">
        <f t="shared" si="63"/>
        <v>0.90000000000873115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65057.440000000002</v>
      </c>
      <c r="D1477" s="2">
        <f>'RAS-funkcijski'!E81</f>
        <v>81963.539999999994</v>
      </c>
      <c r="E1477" s="2">
        <v>0</v>
      </c>
      <c r="F1477" s="2">
        <v>0</v>
      </c>
      <c r="G1477" s="3">
        <f t="shared" si="52"/>
        <v>17631.808039999996</v>
      </c>
      <c r="H1477" s="3">
        <f t="shared" si="63"/>
        <v>0.90000000000873115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33736.11</v>
      </c>
      <c r="D1478" s="2">
        <f>'RAS-funkcijski'!E82</f>
        <v>21082.7</v>
      </c>
      <c r="E1478" s="2">
        <v>0</v>
      </c>
      <c r="F1478" s="2">
        <v>0</v>
      </c>
      <c r="G1478" s="3">
        <f t="shared" si="52"/>
        <v>5920.3177800000003</v>
      </c>
      <c r="H1478" s="3">
        <f t="shared" si="63"/>
        <v>0.40999999999985448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21898.13</v>
      </c>
      <c r="D1480" s="2">
        <f>'RAS-funkcijski'!E84</f>
        <v>10847.69</v>
      </c>
      <c r="E1480" s="2">
        <v>0</v>
      </c>
      <c r="F1480" s="2">
        <v>0</v>
      </c>
      <c r="G1480" s="3">
        <f t="shared" si="52"/>
        <v>3487.4808000000003</v>
      </c>
      <c r="H1480" s="3">
        <f t="shared" si="63"/>
        <v>0.44000000000050932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11837.98</v>
      </c>
      <c r="D1482" s="2">
        <f>'RAS-funkcijski'!E86</f>
        <v>10235.01</v>
      </c>
      <c r="E1482" s="2">
        <v>0</v>
      </c>
      <c r="F1482" s="2">
        <v>0</v>
      </c>
      <c r="G1482" s="3">
        <f t="shared" si="52"/>
        <v>2649.2560000000003</v>
      </c>
      <c r="H1482" s="3">
        <f t="shared" si="63"/>
        <v>3.0000000000654836E-2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55687.55</v>
      </c>
      <c r="D1503" s="2">
        <f>'RAS-funkcijski'!E107</f>
        <v>60160</v>
      </c>
      <c r="E1503" s="2">
        <v>0</v>
      </c>
      <c r="F1503" s="2">
        <v>0</v>
      </c>
      <c r="G1503" s="3">
        <f t="shared" si="52"/>
        <v>18128.77765</v>
      </c>
      <c r="H1503" s="3">
        <f t="shared" si="63"/>
        <v>0.44999999999708962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38185.65</v>
      </c>
      <c r="D1504" s="2">
        <f>'RAS-funkcijski'!E108</f>
        <v>40160</v>
      </c>
      <c r="E1504" s="2">
        <v>0</v>
      </c>
      <c r="F1504" s="2">
        <v>0</v>
      </c>
      <c r="G1504" s="3">
        <f t="shared" si="52"/>
        <v>12324.587599999999</v>
      </c>
      <c r="H1504" s="3">
        <f t="shared" si="63"/>
        <v>0.34999999999854481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7500</v>
      </c>
      <c r="D1505" s="2">
        <f>'RAS-funkcijski'!E109</f>
        <v>10000</v>
      </c>
      <c r="E1505" s="2">
        <v>0</v>
      </c>
      <c r="F1505" s="2">
        <v>0</v>
      </c>
      <c r="G1505" s="3">
        <f t="shared" si="52"/>
        <v>2887.5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10001.9</v>
      </c>
      <c r="D1507" s="2">
        <f>'RAS-funkcijski'!E111</f>
        <v>10000</v>
      </c>
      <c r="E1507" s="2">
        <v>0</v>
      </c>
      <c r="F1507" s="2">
        <v>0</v>
      </c>
      <c r="G1507" s="3">
        <f t="shared" si="52"/>
        <v>3210.2033000000001</v>
      </c>
      <c r="H1507" s="3">
        <f t="shared" si="63"/>
        <v>0.1000000000003638</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23351.1</v>
      </c>
      <c r="D1510" s="2">
        <f>'RAS-funkcijski'!E114</f>
        <v>19544.22</v>
      </c>
      <c r="E1510" s="2">
        <v>0</v>
      </c>
      <c r="F1510" s="2">
        <v>0</v>
      </c>
      <c r="G1510" s="3">
        <f t="shared" si="52"/>
        <v>6868.3493999999992</v>
      </c>
      <c r="H1510" s="3">
        <f t="shared" si="63"/>
        <v>0.31999999999970896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10427.86</v>
      </c>
      <c r="D1511" s="2">
        <f>'RAS-funkcijski'!E115</f>
        <v>10807.82</v>
      </c>
      <c r="E1511" s="2">
        <v>0</v>
      </c>
      <c r="F1511" s="2">
        <v>0</v>
      </c>
      <c r="G1511" s="3">
        <f t="shared" si="52"/>
        <v>3556.8285000000005</v>
      </c>
      <c r="H1511" s="3">
        <f t="shared" si="63"/>
        <v>0.31999999999970896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10427.86</v>
      </c>
      <c r="D1513" s="2">
        <f>'RAS-funkcijski'!E117</f>
        <v>10807.82</v>
      </c>
      <c r="E1513" s="2">
        <v>0</v>
      </c>
      <c r="F1513" s="2">
        <v>0</v>
      </c>
      <c r="G1513" s="3">
        <f t="shared" si="52"/>
        <v>3620.9155000000001</v>
      </c>
      <c r="H1513" s="3">
        <f t="shared" si="63"/>
        <v>0.31999999999970896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12923.24</v>
      </c>
      <c r="D1524" s="2">
        <f>'RAS-funkcijski'!E128</f>
        <v>8736.4</v>
      </c>
      <c r="E1524" s="2">
        <v>0</v>
      </c>
      <c r="F1524" s="2">
        <v>0</v>
      </c>
      <c r="G1524" s="3">
        <f t="shared" si="52"/>
        <v>3769.1089599999996</v>
      </c>
      <c r="H1524" s="3">
        <f t="shared" si="63"/>
        <v>0.63999999999941792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234599.94</v>
      </c>
      <c r="D1525" s="2">
        <f>'RAS-funkcijski'!E129</f>
        <v>282655.14</v>
      </c>
      <c r="E1525" s="2">
        <v>0</v>
      </c>
      <c r="F1525" s="2">
        <v>0</v>
      </c>
      <c r="G1525" s="3">
        <f t="shared" si="52"/>
        <v>99988.777499999997</v>
      </c>
      <c r="H1525" s="3">
        <f t="shared" si="63"/>
        <v>0.20000000001164153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16623.689999999999</v>
      </c>
      <c r="D1531" s="2">
        <f>'RAS-funkcijski'!E135</f>
        <v>9310.4</v>
      </c>
      <c r="E1531" s="2">
        <v>0</v>
      </c>
      <c r="F1531" s="2">
        <v>0</v>
      </c>
      <c r="G1531" s="3">
        <f t="shared" si="52"/>
        <v>4617.02819</v>
      </c>
      <c r="H1531" s="3">
        <f t="shared" si="63"/>
        <v>0.71000000000094587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100551.57</v>
      </c>
      <c r="D1533" s="2">
        <f>'RAS-funkcijski'!E137</f>
        <v>151261.98000000001</v>
      </c>
      <c r="E1533" s="2">
        <v>0</v>
      </c>
      <c r="F1533" s="2">
        <v>0</v>
      </c>
      <c r="G1533" s="3">
        <f t="shared" si="52"/>
        <v>53609.045490000004</v>
      </c>
      <c r="H1533" s="3">
        <f t="shared" si="63"/>
        <v>0.4499999999825377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117424.68</v>
      </c>
      <c r="D1536" s="2">
        <f>'RAS-funkcijski'!E140</f>
        <v>122082.76</v>
      </c>
      <c r="E1536" s="2">
        <v>0</v>
      </c>
      <c r="F1536" s="2">
        <v>0</v>
      </c>
      <c r="G1536" s="3">
        <f t="shared" si="52"/>
        <v>49176.267200000002</v>
      </c>
      <c r="H1536" s="3">
        <f t="shared" si="63"/>
        <v>0.56000000001222361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1073196.71</v>
      </c>
      <c r="D1537" s="14">
        <f>'RAS-funkcijski'!E141</f>
        <v>1739011.96</v>
      </c>
      <c r="E1537" s="14">
        <v>0</v>
      </c>
      <c r="F1537" s="14">
        <v>0</v>
      </c>
      <c r="G1537" s="15">
        <f t="shared" si="52"/>
        <v>623517.22631000006</v>
      </c>
      <c r="H1537" s="15">
        <f t="shared" si="63"/>
        <v>0.33000000007450581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1474</v>
      </c>
      <c r="E1538" s="7">
        <v>0</v>
      </c>
      <c r="F1538" s="7">
        <v>0</v>
      </c>
      <c r="G1538" s="8">
        <f t="shared" si="52"/>
        <v>2.948</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1474</v>
      </c>
      <c r="E1555" s="2">
        <v>0</v>
      </c>
      <c r="F1555" s="2">
        <v>0</v>
      </c>
      <c r="G1555" s="3">
        <f t="shared" si="52"/>
        <v>53.063999999999993</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1474</v>
      </c>
      <c r="E1556" s="2">
        <v>0</v>
      </c>
      <c r="F1556" s="2">
        <v>0</v>
      </c>
      <c r="G1556" s="3">
        <f t="shared" si="52"/>
        <v>56.012</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1474</v>
      </c>
      <c r="E1558" s="2">
        <v>0</v>
      </c>
      <c r="F1558" s="2">
        <v>0</v>
      </c>
      <c r="G1558" s="3">
        <f t="shared" si="52"/>
        <v>61.908000000000001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136548.35</v>
      </c>
      <c r="D1582" s="7"/>
      <c r="E1582" s="7">
        <v>0</v>
      </c>
      <c r="F1582" s="7">
        <v>0</v>
      </c>
      <c r="G1582" s="8">
        <f t="shared" ref="G1582:G1686" si="70">B1582/1000*C1582</f>
        <v>136.54835</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2057232.4900000002</v>
      </c>
      <c r="D1583" s="2">
        <v>0</v>
      </c>
      <c r="E1583" s="2">
        <v>0</v>
      </c>
      <c r="F1583" s="2">
        <v>0</v>
      </c>
      <c r="G1583" s="3">
        <f t="shared" si="70"/>
        <v>4114.4649800000007</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141205.17000000001</v>
      </c>
      <c r="D1584" s="2">
        <v>0</v>
      </c>
      <c r="E1584" s="2">
        <v>0</v>
      </c>
      <c r="F1584" s="2">
        <v>0</v>
      </c>
      <c r="G1584" s="3">
        <f t="shared" si="70"/>
        <v>423.61551000000003</v>
      </c>
      <c r="H1584" s="3">
        <f t="shared" si="71"/>
        <v>0.17000000001280569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844221.66</v>
      </c>
      <c r="D1585" s="2">
        <v>0</v>
      </c>
      <c r="E1585" s="2">
        <v>0</v>
      </c>
      <c r="F1585" s="2">
        <v>0</v>
      </c>
      <c r="G1585" s="3">
        <f t="shared" si="70"/>
        <v>3376.8866400000002</v>
      </c>
      <c r="H1585" s="3">
        <f t="shared" si="71"/>
        <v>0.33999999996740371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280421.52</v>
      </c>
      <c r="D1586" s="2">
        <v>0</v>
      </c>
      <c r="E1586" s="2">
        <v>0</v>
      </c>
      <c r="F1586" s="2">
        <v>0</v>
      </c>
      <c r="G1586" s="3">
        <f t="shared" si="70"/>
        <v>1402.1076</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398243.01</v>
      </c>
      <c r="D1587" s="2">
        <v>0</v>
      </c>
      <c r="E1587" s="2">
        <v>0</v>
      </c>
      <c r="F1587" s="2">
        <v>0</v>
      </c>
      <c r="G1587" s="3">
        <f t="shared" si="70"/>
        <v>2389.4580599999999</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26724.36</v>
      </c>
      <c r="D1588" s="2">
        <v>0</v>
      </c>
      <c r="E1588" s="2">
        <v>0</v>
      </c>
      <c r="F1588" s="2">
        <v>0</v>
      </c>
      <c r="G1588" s="3">
        <f t="shared" si="70"/>
        <v>187.07052000000002</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4290.3599999999997</v>
      </c>
      <c r="D1589" s="2">
        <v>0</v>
      </c>
      <c r="E1589" s="2">
        <v>0</v>
      </c>
      <c r="F1589" s="2">
        <v>0</v>
      </c>
      <c r="G1589" s="3">
        <f t="shared" si="70"/>
        <v>34.322879999999998</v>
      </c>
      <c r="H1589" s="3">
        <f t="shared" si="71"/>
        <v>0.35999999999967258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45376.27</v>
      </c>
      <c r="D1591" s="2">
        <v>0</v>
      </c>
      <c r="E1591" s="2">
        <v>0</v>
      </c>
      <c r="F1591" s="2">
        <v>0</v>
      </c>
      <c r="G1591" s="3">
        <f t="shared" si="70"/>
        <v>453.7627</v>
      </c>
      <c r="H1591" s="3">
        <f t="shared" si="71"/>
        <v>0.26999999999679858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68726.77</v>
      </c>
      <c r="D1592" s="2">
        <v>0</v>
      </c>
      <c r="E1592" s="2">
        <v>0</v>
      </c>
      <c r="F1592" s="2">
        <v>0</v>
      </c>
      <c r="G1592" s="3">
        <f t="shared" si="70"/>
        <v>755.99446999999998</v>
      </c>
      <c r="H1592" s="3">
        <f t="shared" si="71"/>
        <v>0.22999999999592546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20439.37</v>
      </c>
      <c r="D1593" s="2">
        <v>0</v>
      </c>
      <c r="E1593" s="2">
        <v>0</v>
      </c>
      <c r="F1593" s="2">
        <v>0</v>
      </c>
      <c r="G1593" s="3">
        <f t="shared" si="70"/>
        <v>245.27243999999999</v>
      </c>
      <c r="H1593" s="3">
        <f t="shared" si="71"/>
        <v>0.36999999999898137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753848.58</v>
      </c>
      <c r="D1594" s="2">
        <v>0</v>
      </c>
      <c r="E1594" s="2">
        <v>0</v>
      </c>
      <c r="F1594" s="2">
        <v>0</v>
      </c>
      <c r="G1594" s="3">
        <f t="shared" si="70"/>
        <v>9800.0315399999981</v>
      </c>
      <c r="H1594" s="3">
        <f t="shared" si="71"/>
        <v>0.42000000004190952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300000</v>
      </c>
      <c r="D1595" s="2">
        <v>0</v>
      </c>
      <c r="E1595" s="2">
        <v>0</v>
      </c>
      <c r="F1595" s="2">
        <v>0</v>
      </c>
      <c r="G1595" s="3">
        <f t="shared" si="70"/>
        <v>4200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300000</v>
      </c>
      <c r="D1599" s="2">
        <v>0</v>
      </c>
      <c r="E1599" s="2">
        <v>0</v>
      </c>
      <c r="F1599" s="2">
        <v>0</v>
      </c>
      <c r="G1599" s="3">
        <f t="shared" si="70"/>
        <v>5400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17957.080000000002</v>
      </c>
      <c r="D1601" s="2">
        <v>0</v>
      </c>
      <c r="E1601" s="2">
        <v>0</v>
      </c>
      <c r="F1601" s="2">
        <v>0</v>
      </c>
      <c r="G1601" s="3">
        <f>B1601/1000*C1601</f>
        <v>359.14160000000004</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1435523.74</v>
      </c>
      <c r="D1602" s="2">
        <v>0</v>
      </c>
      <c r="E1602" s="2">
        <v>0</v>
      </c>
      <c r="F1602" s="2">
        <v>0</v>
      </c>
      <c r="G1602" s="3">
        <f t="shared" si="70"/>
        <v>30145.998540000001</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139114.26999999999</v>
      </c>
      <c r="D1603" s="2">
        <v>0</v>
      </c>
      <c r="E1603" s="2">
        <v>0</v>
      </c>
      <c r="F1603" s="2">
        <v>0</v>
      </c>
      <c r="G1603" s="3">
        <f t="shared" si="70"/>
        <v>3060.5139399999994</v>
      </c>
      <c r="H1603" s="3">
        <f t="shared" si="71"/>
        <v>0.26999999998952262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838635.54</v>
      </c>
      <c r="D1604" s="2">
        <v>0</v>
      </c>
      <c r="E1604" s="2">
        <v>0</v>
      </c>
      <c r="F1604" s="2">
        <v>0</v>
      </c>
      <c r="G1604" s="3">
        <f t="shared" si="70"/>
        <v>19288.617420000002</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277561.77</v>
      </c>
      <c r="D1605" s="2">
        <v>0</v>
      </c>
      <c r="E1605" s="2">
        <v>0</v>
      </c>
      <c r="F1605" s="2">
        <v>0</v>
      </c>
      <c r="G1605" s="3">
        <f t="shared" si="70"/>
        <v>6661.4824800000006</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391431.95</v>
      </c>
      <c r="D1606" s="2">
        <v>0</v>
      </c>
      <c r="E1606" s="2">
        <v>0</v>
      </c>
      <c r="F1606" s="2">
        <v>0</v>
      </c>
      <c r="G1606" s="3">
        <f t="shared" si="70"/>
        <v>9785.7987499999999</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26927.56</v>
      </c>
      <c r="D1607" s="2">
        <v>0</v>
      </c>
      <c r="E1607" s="2">
        <v>0</v>
      </c>
      <c r="F1607" s="2">
        <v>0</v>
      </c>
      <c r="G1607" s="3">
        <f t="shared" si="70"/>
        <v>700.11656000000005</v>
      </c>
      <c r="H1607" s="3">
        <f t="shared" si="71"/>
        <v>0.43999999999869033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5594.8</v>
      </c>
      <c r="D1608" s="2">
        <v>0</v>
      </c>
      <c r="E1608" s="2">
        <v>0</v>
      </c>
      <c r="F1608" s="2">
        <v>0</v>
      </c>
      <c r="G1608" s="3">
        <f t="shared" si="70"/>
        <v>151.05959999999999</v>
      </c>
      <c r="H1608" s="3">
        <f t="shared" si="71"/>
        <v>0.1999999999998181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46702.47</v>
      </c>
      <c r="D1610" s="2">
        <v>0</v>
      </c>
      <c r="E1610" s="2">
        <v>0</v>
      </c>
      <c r="F1610" s="2">
        <v>0</v>
      </c>
      <c r="G1610" s="3">
        <f t="shared" si="70"/>
        <v>1354.3716300000001</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68726.77</v>
      </c>
      <c r="D1611" s="2">
        <v>0</v>
      </c>
      <c r="E1611" s="2">
        <v>0</v>
      </c>
      <c r="F1611" s="2">
        <v>0</v>
      </c>
      <c r="G1611" s="3">
        <f t="shared" si="70"/>
        <v>2061.8031000000001</v>
      </c>
      <c r="H1611" s="3">
        <f t="shared" si="71"/>
        <v>0.22999999999592546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21690.22</v>
      </c>
      <c r="D1612" s="2">
        <v>0</v>
      </c>
      <c r="E1612" s="2">
        <v>0</v>
      </c>
      <c r="F1612" s="2">
        <v>0</v>
      </c>
      <c r="G1612" s="3">
        <f t="shared" si="70"/>
        <v>672.39682000000005</v>
      </c>
      <c r="H1612" s="3">
        <f t="shared" si="71"/>
        <v>0.22000000000116415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438897.63</v>
      </c>
      <c r="D1613" s="2">
        <v>0</v>
      </c>
      <c r="E1613" s="2">
        <v>0</v>
      </c>
      <c r="F1613" s="2">
        <v>0</v>
      </c>
      <c r="G1613" s="3">
        <f t="shared" si="70"/>
        <v>14044.72416</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1098.93</v>
      </c>
      <c r="D1614" s="2">
        <v>0</v>
      </c>
      <c r="E1614" s="2">
        <v>0</v>
      </c>
      <c r="F1614" s="2">
        <v>0</v>
      </c>
      <c r="G1614" s="3">
        <f t="shared" si="70"/>
        <v>36.264690000000002</v>
      </c>
      <c r="H1614" s="3">
        <f t="shared" si="71"/>
        <v>6.9999999999936335E-2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1098.93</v>
      </c>
      <c r="D1618" s="2">
        <v>0</v>
      </c>
      <c r="E1618" s="2">
        <v>0</v>
      </c>
      <c r="F1618" s="2">
        <v>0</v>
      </c>
      <c r="G1618" s="3">
        <f t="shared" si="70"/>
        <v>40.660409999999999</v>
      </c>
      <c r="H1618" s="3">
        <f t="shared" si="71"/>
        <v>6.9999999999936335E-2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17777.37</v>
      </c>
      <c r="D1620" s="2">
        <v>0</v>
      </c>
      <c r="E1620" s="2">
        <v>0</v>
      </c>
      <c r="F1620" s="2">
        <v>0</v>
      </c>
      <c r="G1620" s="3">
        <f>B1620/1000*C1620</f>
        <v>693.31742999999994</v>
      </c>
      <c r="H1620" s="3">
        <f>ABS(C1620-ROUND(C1620,0))</f>
        <v>0.36999999999898137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758257.10000000033</v>
      </c>
      <c r="D1621" s="2">
        <v>0</v>
      </c>
      <c r="E1621" s="2">
        <v>0</v>
      </c>
      <c r="F1621" s="2">
        <v>0</v>
      </c>
      <c r="G1621" s="3">
        <f t="shared" si="70"/>
        <v>30330.284000000014</v>
      </c>
      <c r="H1621" s="3">
        <f t="shared" si="71"/>
        <v>0.1000000003259629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58704.71</v>
      </c>
      <c r="D1622" s="2">
        <v>0</v>
      </c>
      <c r="E1622" s="2">
        <v>0</v>
      </c>
      <c r="F1622" s="2">
        <v>0</v>
      </c>
      <c r="G1622" s="3">
        <f t="shared" si="70"/>
        <v>2406.89311</v>
      </c>
      <c r="H1622" s="3">
        <f t="shared" si="71"/>
        <v>0.29000000000087311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2090.9</v>
      </c>
      <c r="D1623" s="2">
        <v>0</v>
      </c>
      <c r="E1623" s="2">
        <v>0</v>
      </c>
      <c r="F1623" s="2">
        <v>0</v>
      </c>
      <c r="G1623" s="3">
        <f t="shared" si="70"/>
        <v>87.817800000000005</v>
      </c>
      <c r="H1623" s="3">
        <f t="shared" si="71"/>
        <v>9.9999999999909051E-2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2090.9</v>
      </c>
      <c r="D1624" s="2">
        <v>0</v>
      </c>
      <c r="E1624" s="2">
        <v>0</v>
      </c>
      <c r="F1624" s="2">
        <v>0</v>
      </c>
      <c r="G1624" s="3">
        <f t="shared" si="70"/>
        <v>89.908699999999996</v>
      </c>
      <c r="H1624" s="3">
        <f t="shared" si="71"/>
        <v>9.9999999999909051E-2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50566.53</v>
      </c>
      <c r="D1628" s="2">
        <v>0</v>
      </c>
      <c r="E1628" s="2">
        <v>0</v>
      </c>
      <c r="F1628" s="2">
        <v>0</v>
      </c>
      <c r="G1628" s="3">
        <f t="shared" si="70"/>
        <v>2376.62691</v>
      </c>
      <c r="H1628" s="3">
        <f t="shared" si="71"/>
        <v>0.47000000000116415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21563.84</v>
      </c>
      <c r="D1629" s="2">
        <v>0</v>
      </c>
      <c r="E1629" s="2">
        <v>0</v>
      </c>
      <c r="F1629" s="2">
        <v>0</v>
      </c>
      <c r="G1629" s="3">
        <f t="shared" si="70"/>
        <v>1035.06432</v>
      </c>
      <c r="H1629" s="3">
        <f t="shared" si="71"/>
        <v>0.15999999999985448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21563.84</v>
      </c>
      <c r="D1630" s="2">
        <v>0</v>
      </c>
      <c r="E1630" s="2">
        <v>0</v>
      </c>
      <c r="F1630" s="2">
        <v>0</v>
      </c>
      <c r="G1630" s="3">
        <f t="shared" si="70"/>
        <v>1056.62816</v>
      </c>
      <c r="H1630" s="3">
        <f t="shared" si="71"/>
        <v>0.15999999999985448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27669.599999999999</v>
      </c>
      <c r="D1634" s="2">
        <v>0</v>
      </c>
      <c r="E1634" s="2">
        <v>0</v>
      </c>
      <c r="F1634" s="2">
        <v>0</v>
      </c>
      <c r="G1634" s="3">
        <f t="shared" si="70"/>
        <v>1466.4887999999999</v>
      </c>
      <c r="H1634" s="3">
        <f t="shared" si="71"/>
        <v>0.40000000000145519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27669.599999999999</v>
      </c>
      <c r="D1635" s="2">
        <v>0</v>
      </c>
      <c r="E1635" s="2">
        <v>0</v>
      </c>
      <c r="F1635" s="2">
        <v>0</v>
      </c>
      <c r="G1635" s="3">
        <f t="shared" si="70"/>
        <v>1494.1583999999998</v>
      </c>
      <c r="H1635" s="3">
        <f t="shared" si="71"/>
        <v>0.40000000000145519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259.64999999999998</v>
      </c>
      <c r="D1639" s="2">
        <v>0</v>
      </c>
      <c r="E1639" s="2">
        <v>0</v>
      </c>
      <c r="F1639" s="2">
        <v>0</v>
      </c>
      <c r="G1639" s="3">
        <f t="shared" si="70"/>
        <v>15.059699999999999</v>
      </c>
      <c r="H1639" s="3">
        <f t="shared" si="71"/>
        <v>0.35000000000002274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259.64999999999998</v>
      </c>
      <c r="D1640" s="2">
        <v>0</v>
      </c>
      <c r="E1640" s="2">
        <v>0</v>
      </c>
      <c r="F1640" s="2">
        <v>0</v>
      </c>
      <c r="G1640" s="3">
        <f t="shared" si="70"/>
        <v>15.319349999999998</v>
      </c>
      <c r="H1640" s="3">
        <f t="shared" si="71"/>
        <v>0.35000000000002274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271.08999999999997</v>
      </c>
      <c r="D1644" s="2">
        <v>0</v>
      </c>
      <c r="E1644" s="2">
        <v>0</v>
      </c>
      <c r="F1644" s="2">
        <v>0</v>
      </c>
      <c r="G1644" s="3">
        <f t="shared" si="70"/>
        <v>17.078669999999999</v>
      </c>
      <c r="H1644" s="3">
        <f t="shared" si="71"/>
        <v>8.9999999999974989E-2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271.08999999999997</v>
      </c>
      <c r="D1645" s="2">
        <v>0</v>
      </c>
      <c r="E1645" s="2">
        <v>0</v>
      </c>
      <c r="F1645" s="2">
        <v>0</v>
      </c>
      <c r="G1645" s="3">
        <f t="shared" si="70"/>
        <v>17.34976</v>
      </c>
      <c r="H1645" s="3">
        <f t="shared" si="71"/>
        <v>8.9999999999974989E-2</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523.63</v>
      </c>
      <c r="D1654" s="2">
        <v>0</v>
      </c>
      <c r="E1654" s="2">
        <v>0</v>
      </c>
      <c r="F1654" s="2">
        <v>0</v>
      </c>
      <c r="G1654" s="3">
        <f t="shared" si="70"/>
        <v>38.224989999999998</v>
      </c>
      <c r="H1654" s="3">
        <f t="shared" si="71"/>
        <v>0.37000000000000455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523.63</v>
      </c>
      <c r="D1655" s="2">
        <v>0</v>
      </c>
      <c r="E1655" s="2">
        <v>0</v>
      </c>
      <c r="F1655" s="2">
        <v>0</v>
      </c>
      <c r="G1655" s="3">
        <f t="shared" si="70"/>
        <v>38.748619999999995</v>
      </c>
      <c r="H1655" s="3">
        <f t="shared" si="71"/>
        <v>0.37000000000000455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278.72000000000003</v>
      </c>
      <c r="D1664" s="2">
        <v>0</v>
      </c>
      <c r="E1664" s="2">
        <v>0</v>
      </c>
      <c r="F1664" s="2">
        <v>0</v>
      </c>
      <c r="G1664" s="3">
        <f t="shared" si="70"/>
        <v>23.133760000000002</v>
      </c>
      <c r="H1664" s="3">
        <f t="shared" si="71"/>
        <v>0.27999999999997272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278.72000000000003</v>
      </c>
      <c r="D1665" s="2">
        <v>0</v>
      </c>
      <c r="E1665" s="2">
        <v>0</v>
      </c>
      <c r="F1665" s="2">
        <v>0</v>
      </c>
      <c r="G1665" s="3">
        <f t="shared" si="70"/>
        <v>23.412480000000002</v>
      </c>
      <c r="H1665" s="3">
        <f t="shared" si="71"/>
        <v>0.27999999999997272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6047.28</v>
      </c>
      <c r="D1680" s="2">
        <v>0</v>
      </c>
      <c r="E1680" s="2">
        <v>0</v>
      </c>
      <c r="F1680" s="2">
        <v>0</v>
      </c>
      <c r="G1680" s="3">
        <f>B1680/1000*C1680</f>
        <v>598.68071999999995</v>
      </c>
      <c r="H1680" s="3">
        <f>ABS(C1680-ROUND(C1680,0))</f>
        <v>0.27999999999974534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699552.39</v>
      </c>
      <c r="D1681" s="2">
        <v>0</v>
      </c>
      <c r="E1681" s="2">
        <v>0</v>
      </c>
      <c r="F1681" s="2">
        <v>0</v>
      </c>
      <c r="G1681" s="3">
        <f t="shared" si="70"/>
        <v>69955.239000000001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10942.61</v>
      </c>
      <c r="D1683" s="2">
        <v>0</v>
      </c>
      <c r="E1683" s="2">
        <v>0</v>
      </c>
      <c r="F1683" s="2">
        <v>0</v>
      </c>
      <c r="G1683" s="3">
        <f t="shared" si="70"/>
        <v>1116.1462200000001</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388609.78</v>
      </c>
      <c r="D1684" s="2">
        <v>0</v>
      </c>
      <c r="E1684" s="2">
        <v>0</v>
      </c>
      <c r="F1684" s="2">
        <v>0</v>
      </c>
      <c r="G1684" s="3">
        <f t="shared" si="70"/>
        <v>40026.807339999999</v>
      </c>
      <c r="H1684" s="3">
        <f t="shared" si="71"/>
        <v>0.21999999997206032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300000</v>
      </c>
      <c r="D1685" s="2">
        <v>0</v>
      </c>
      <c r="E1685" s="2">
        <v>0</v>
      </c>
      <c r="F1685" s="2">
        <v>0</v>
      </c>
      <c r="G1685" s="3">
        <f>B1685/1000*C1685</f>
        <v>31200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35271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1053026.44</v>
      </c>
      <c r="I17" s="275">
        <f>'PR-RAS'!E6</f>
        <v>1242184.94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850233.96</v>
      </c>
      <c r="I18" s="275">
        <f>'PR-RAS'!E152</f>
        <v>974315.69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70573.089999999909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123303.68000000002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1558963.27</v>
      </c>
      <c r="I22" s="275">
        <f>BILANCA!E7</f>
        <v>2218691.8899999997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298476.40000000002</v>
      </c>
      <c r="I23" s="275">
        <f>BILANCA!E69</f>
        <v>526737.55000000005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136548.35</v>
      </c>
      <c r="I24" s="275">
        <f>BILANCA!E177</f>
        <v>758257.10000000009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1720891.32</v>
      </c>
      <c r="I25" s="275">
        <f>BILANCA!E251</f>
        <v>1987172.3400000003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391420.33</v>
      </c>
      <c r="I27" s="275">
        <f>'RAS-funkcijski'!E5</f>
        <v>412153.99</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241024.41999999998</v>
      </c>
      <c r="I28" s="275">
        <f>'RAS-funkcijski'!E35</f>
        <v>799949.61</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23351.1</v>
      </c>
      <c r="I30" s="275">
        <f>'RAS-funkcijski'!E114</f>
        <v>19544.22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1073196.71</v>
      </c>
      <c r="I31" s="275">
        <f>'RAS-funkcijski'!E141</f>
        <v>1739011.96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1474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1474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136548.35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758257.10000000033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58704.71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699552.39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27" zoomScaleNormal="100" workbookViewId="0">
      <selection activeCell="E202" sqref="E2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1053026.44</v>
      </c>
      <c r="E6" s="60">
        <f>E7+E43+E49+E82+E106+E125+E134+E140</f>
        <v>1242184.94</v>
      </c>
      <c r="F6" s="45">
        <f t="shared" ref="F6:F132" si="0">IF(D6&lt;&gt;0,IF(E6/D6&gt;=100,"&gt;&gt;100",E6/D6*100),"-")</f>
        <v>117.96331913565248</v>
      </c>
    </row>
    <row r="7" spans="1:24" ht="12.75" customHeight="1" x14ac:dyDescent="0.2">
      <c r="A7" s="63">
        <v>61</v>
      </c>
      <c r="B7" s="220" t="s">
        <v>17</v>
      </c>
      <c r="C7" s="247" t="s">
        <v>18</v>
      </c>
      <c r="D7" s="60">
        <f>D8+D17+D23+D29+D36+D39</f>
        <v>258109.11000000004</v>
      </c>
      <c r="E7" s="60">
        <f>E8+E17+E23+E29+E36+E39</f>
        <v>311344.64000000001</v>
      </c>
      <c r="F7" s="45">
        <f t="shared" si="0"/>
        <v>120.62520381399942</v>
      </c>
    </row>
    <row r="8" spans="1:24" ht="12.75" customHeight="1" x14ac:dyDescent="0.2">
      <c r="A8" s="63">
        <v>611</v>
      </c>
      <c r="B8" s="220" t="s">
        <v>19</v>
      </c>
      <c r="C8" s="247" t="s">
        <v>20</v>
      </c>
      <c r="D8" s="60">
        <f>SUM(D9:D14)-D15-D16</f>
        <v>244318.69000000006</v>
      </c>
      <c r="E8" s="60">
        <f>SUM(E9:E14)-E15-E16</f>
        <v>294719.02</v>
      </c>
      <c r="F8" s="45">
        <f t="shared" si="0"/>
        <v>120.62892937089667</v>
      </c>
    </row>
    <row r="9" spans="1:24" ht="12.75" customHeight="1" x14ac:dyDescent="0.2">
      <c r="A9" s="63">
        <v>6111</v>
      </c>
      <c r="B9" s="65" t="s">
        <v>21</v>
      </c>
      <c r="C9" s="247" t="s">
        <v>22</v>
      </c>
      <c r="D9" s="194">
        <v>204770.76</v>
      </c>
      <c r="E9" s="194">
        <v>262624.28999999998</v>
      </c>
      <c r="F9" s="45">
        <f t="shared" si="0"/>
        <v>128.25282769864214</v>
      </c>
    </row>
    <row r="10" spans="1:24" ht="12.75" customHeight="1" x14ac:dyDescent="0.2">
      <c r="A10" s="63">
        <v>6112</v>
      </c>
      <c r="B10" s="65" t="s">
        <v>23</v>
      </c>
      <c r="C10" s="247" t="s">
        <v>24</v>
      </c>
      <c r="D10" s="194">
        <v>54012.12</v>
      </c>
      <c r="E10" s="194">
        <v>44848.24</v>
      </c>
      <c r="F10" s="45">
        <f t="shared" si="0"/>
        <v>83.033659852640469</v>
      </c>
    </row>
    <row r="11" spans="1:24" ht="12.75" customHeight="1" x14ac:dyDescent="0.2">
      <c r="A11" s="63">
        <v>6113</v>
      </c>
      <c r="B11" s="65" t="s">
        <v>25</v>
      </c>
      <c r="C11" s="247" t="s">
        <v>26</v>
      </c>
      <c r="D11" s="194">
        <v>4781.2</v>
      </c>
      <c r="E11" s="194">
        <v>6318.13</v>
      </c>
      <c r="F11" s="45">
        <f t="shared" si="0"/>
        <v>132.14527733623359</v>
      </c>
    </row>
    <row r="12" spans="1:24" ht="12.75" customHeight="1" x14ac:dyDescent="0.2">
      <c r="A12" s="63">
        <v>6114</v>
      </c>
      <c r="B12" s="65" t="s">
        <v>27</v>
      </c>
      <c r="C12" s="247" t="s">
        <v>28</v>
      </c>
      <c r="D12" s="194">
        <v>8930.7800000000007</v>
      </c>
      <c r="E12" s="194">
        <v>22598.400000000001</v>
      </c>
      <c r="F12" s="45">
        <f t="shared" si="0"/>
        <v>253.03948815221068</v>
      </c>
    </row>
    <row r="13" spans="1:24" ht="12.75" customHeight="1" x14ac:dyDescent="0.2">
      <c r="A13" s="63">
        <v>6115</v>
      </c>
      <c r="B13" s="65" t="s">
        <v>29</v>
      </c>
      <c r="C13" s="247" t="s">
        <v>30</v>
      </c>
      <c r="D13" s="194">
        <v>18462.939999999999</v>
      </c>
      <c r="E13" s="194">
        <v>28326.62</v>
      </c>
      <c r="F13" s="45">
        <f t="shared" si="0"/>
        <v>153.42421087865748</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46639.11</v>
      </c>
      <c r="E15" s="194">
        <v>69996.66</v>
      </c>
      <c r="F15" s="45">
        <f t="shared" si="0"/>
        <v>150.08146596279391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9938.7099999999991</v>
      </c>
      <c r="E23" s="60">
        <f t="shared" si="2"/>
        <v>12952.93</v>
      </c>
      <c r="F23" s="45">
        <f t="shared" si="0"/>
        <v>130.32808080726775</v>
      </c>
    </row>
    <row r="24" spans="1:6" ht="12.75" customHeight="1" x14ac:dyDescent="0.2">
      <c r="A24" s="63">
        <v>6131</v>
      </c>
      <c r="B24" s="65" t="s">
        <v>51</v>
      </c>
      <c r="C24" s="247" t="s">
        <v>52</v>
      </c>
      <c r="D24" s="194">
        <v>0</v>
      </c>
      <c r="E24" s="194">
        <v>415.44</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9938.7099999999991</v>
      </c>
      <c r="E27" s="194">
        <v>12537.49</v>
      </c>
      <c r="F27" s="45">
        <f t="shared" si="0"/>
        <v>126.14806146874193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3851.71</v>
      </c>
      <c r="E29" s="60">
        <f>SUM(E30:E35)</f>
        <v>3672.69</v>
      </c>
      <c r="F29" s="45">
        <f t="shared" si="0"/>
        <v>95.352194220229464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3851.71</v>
      </c>
      <c r="E31" s="194">
        <v>3614.09</v>
      </c>
      <c r="F31" s="45">
        <f t="shared" si="0"/>
        <v>93.830792037822164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58.6</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433509.13</v>
      </c>
      <c r="E49" s="60">
        <f>E50+E53+E58+E61+E64+E68+E71+E74+E77</f>
        <v>529167.05000000005</v>
      </c>
      <c r="F49" s="45">
        <f t="shared" si="0"/>
        <v>122.06595279781074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315119.96999999997</v>
      </c>
      <c r="E58" s="60">
        <f t="shared" si="9"/>
        <v>125428.43000000001</v>
      </c>
      <c r="F58" s="45">
        <f t="shared" si="0"/>
        <v>39.803389801033561</v>
      </c>
    </row>
    <row r="59" spans="1:6" ht="24" x14ac:dyDescent="0.2">
      <c r="A59" s="63">
        <v>6331</v>
      </c>
      <c r="B59" s="65" t="s">
        <v>121</v>
      </c>
      <c r="C59" s="247" t="s">
        <v>122</v>
      </c>
      <c r="D59" s="194">
        <v>274919.96999999997</v>
      </c>
      <c r="E59" s="194">
        <v>34267.300000000003</v>
      </c>
      <c r="F59" s="45">
        <f t="shared" si="0"/>
        <v>12.464463749214001</v>
      </c>
    </row>
    <row r="60" spans="1:6" ht="24" x14ac:dyDescent="0.2">
      <c r="A60" s="63">
        <v>6332</v>
      </c>
      <c r="B60" s="65" t="s">
        <v>123</v>
      </c>
      <c r="C60" s="247" t="s">
        <v>124</v>
      </c>
      <c r="D60" s="194">
        <v>40200</v>
      </c>
      <c r="E60" s="194">
        <v>91161.13</v>
      </c>
      <c r="F60" s="45">
        <f t="shared" si="0"/>
        <v>226.76898009950247</v>
      </c>
    </row>
    <row r="61" spans="1:6" ht="12.75" customHeight="1" x14ac:dyDescent="0.2">
      <c r="A61" s="63">
        <v>634</v>
      </c>
      <c r="B61" s="65" t="s">
        <v>125</v>
      </c>
      <c r="C61" s="247" t="s">
        <v>126</v>
      </c>
      <c r="D61" s="60">
        <f t="shared" ref="D61:E61" si="10">SUM(D62:D63)</f>
        <v>5991.71</v>
      </c>
      <c r="E61" s="60">
        <f t="shared" si="10"/>
        <v>13980.86</v>
      </c>
      <c r="F61" s="45">
        <f t="shared" si="0"/>
        <v>233.3367269110154</v>
      </c>
    </row>
    <row r="62" spans="1:6" ht="12.75" customHeight="1" x14ac:dyDescent="0.2">
      <c r="A62" s="63">
        <v>6341</v>
      </c>
      <c r="B62" s="65" t="s">
        <v>127</v>
      </c>
      <c r="C62" s="247" t="s">
        <v>128</v>
      </c>
      <c r="D62" s="194">
        <v>5991.71</v>
      </c>
      <c r="E62" s="194">
        <v>13980.86</v>
      </c>
      <c r="F62" s="45">
        <f t="shared" si="0"/>
        <v>233.3367269110154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12809.86</v>
      </c>
      <c r="E64" s="60">
        <f>SUM(E65:E67)</f>
        <v>271316.5</v>
      </c>
      <c r="F64" s="45">
        <f t="shared" si="0"/>
        <v>2118.0286123345609</v>
      </c>
    </row>
    <row r="65" spans="1:6" ht="12.75" customHeight="1" x14ac:dyDescent="0.2">
      <c r="A65" s="63">
        <v>6351</v>
      </c>
      <c r="B65" s="65" t="s">
        <v>133</v>
      </c>
      <c r="C65" s="247" t="s">
        <v>134</v>
      </c>
      <c r="D65" s="194">
        <v>12809.86</v>
      </c>
      <c r="E65" s="194">
        <v>14675</v>
      </c>
      <c r="F65" s="45">
        <f t="shared" si="0"/>
        <v>114.56019035336841</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256641.5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99587.59</v>
      </c>
      <c r="E74" s="60">
        <f t="shared" si="13"/>
        <v>118441.26</v>
      </c>
      <c r="F74" s="45">
        <f t="shared" si="0"/>
        <v>118.93174641539173</v>
      </c>
    </row>
    <row r="75" spans="1:6" ht="12.75" customHeight="1" x14ac:dyDescent="0.2">
      <c r="A75" s="63" t="s">
        <v>153</v>
      </c>
      <c r="B75" s="65" t="s">
        <v>154</v>
      </c>
      <c r="C75" s="247" t="s">
        <v>153</v>
      </c>
      <c r="D75" s="194">
        <v>99587.59</v>
      </c>
      <c r="E75" s="194">
        <v>118441.26</v>
      </c>
      <c r="F75" s="45">
        <f t="shared" si="0"/>
        <v>118.93174641539173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49409.96</v>
      </c>
      <c r="E82" s="60">
        <f t="shared" si="15"/>
        <v>46477.32</v>
      </c>
      <c r="F82" s="45">
        <f t="shared" si="0"/>
        <v>94.06467845754176</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49409.96</v>
      </c>
      <c r="E91" s="60">
        <f t="shared" si="17"/>
        <v>46477.32</v>
      </c>
      <c r="F91" s="45">
        <f t="shared" si="0"/>
        <v>94.06467845754176</v>
      </c>
    </row>
    <row r="92" spans="1:6" ht="12.75" customHeight="1" x14ac:dyDescent="0.2">
      <c r="A92" s="63">
        <v>6421</v>
      </c>
      <c r="B92" s="64" t="s">
        <v>187</v>
      </c>
      <c r="C92" s="247" t="s">
        <v>188</v>
      </c>
      <c r="D92" s="194">
        <v>0</v>
      </c>
      <c r="E92" s="194">
        <v>450.57</v>
      </c>
      <c r="F92" s="45" t="str">
        <f t="shared" si="0"/>
        <v>-</v>
      </c>
    </row>
    <row r="93" spans="1:6" ht="12.75" customHeight="1" x14ac:dyDescent="0.2">
      <c r="A93" s="63">
        <v>6422</v>
      </c>
      <c r="B93" s="64" t="s">
        <v>189</v>
      </c>
      <c r="C93" s="247" t="s">
        <v>190</v>
      </c>
      <c r="D93" s="194">
        <v>49409.96</v>
      </c>
      <c r="E93" s="194">
        <v>45945.22</v>
      </c>
      <c r="F93" s="45">
        <f t="shared" si="0"/>
        <v>92.987770077126157</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81.53</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305168.24</v>
      </c>
      <c r="E106" s="60">
        <f>E107+E112+E120+E124</f>
        <v>353404.44999999995</v>
      </c>
      <c r="F106" s="45">
        <f t="shared" si="0"/>
        <v>115.80643188819386</v>
      </c>
    </row>
    <row r="107" spans="1:6" ht="12.75" customHeight="1" x14ac:dyDescent="0.2">
      <c r="A107" s="63">
        <v>651</v>
      </c>
      <c r="B107" s="64" t="s">
        <v>217</v>
      </c>
      <c r="C107" s="247" t="s">
        <v>218</v>
      </c>
      <c r="D107" s="60">
        <f t="shared" ref="D107:E107" si="19">SUM(D108:D111)</f>
        <v>8171.4800000000005</v>
      </c>
      <c r="E107" s="60">
        <f t="shared" si="19"/>
        <v>7880.85</v>
      </c>
      <c r="F107" s="45">
        <f t="shared" si="0"/>
        <v>96.443361545276986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8127.63</v>
      </c>
      <c r="E109" s="194">
        <v>7828.51</v>
      </c>
      <c r="F109" s="45">
        <f t="shared" si="0"/>
        <v>96.31971435707581</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43.85</v>
      </c>
      <c r="E111" s="194">
        <v>52.34</v>
      </c>
      <c r="F111" s="45">
        <f t="shared" si="0"/>
        <v>119.36145952109464</v>
      </c>
    </row>
    <row r="112" spans="1:6" ht="12.75" customHeight="1" x14ac:dyDescent="0.2">
      <c r="A112" s="63">
        <v>652</v>
      </c>
      <c r="B112" s="64" t="s">
        <v>227</v>
      </c>
      <c r="C112" s="247" t="s">
        <v>228</v>
      </c>
      <c r="D112" s="60">
        <f t="shared" ref="D112:E112" si="20">SUM(D113:D119)</f>
        <v>282431.14</v>
      </c>
      <c r="E112" s="60">
        <f t="shared" si="20"/>
        <v>328681.81</v>
      </c>
      <c r="F112" s="45">
        <f t="shared" si="0"/>
        <v>116.37591024842374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26.74</v>
      </c>
      <c r="E114" s="194"/>
      <c r="F114" s="45">
        <f t="shared" si="0"/>
        <v>0</v>
      </c>
    </row>
    <row r="115" spans="1:6" ht="12.75" customHeight="1" x14ac:dyDescent="0.2">
      <c r="A115" s="63">
        <v>6524</v>
      </c>
      <c r="B115" s="64" t="s">
        <v>233</v>
      </c>
      <c r="C115" s="247" t="s">
        <v>234</v>
      </c>
      <c r="D115" s="194">
        <v>62601.08</v>
      </c>
      <c r="E115" s="194">
        <v>40826.400000000001</v>
      </c>
      <c r="F115" s="45">
        <f t="shared" si="0"/>
        <v>65.21676622831427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219803.32</v>
      </c>
      <c r="E117" s="194">
        <v>287855.40999999997</v>
      </c>
      <c r="F117" s="45">
        <f t="shared" si="0"/>
        <v>130.96044682127638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14565.62</v>
      </c>
      <c r="E120" s="60">
        <f t="shared" si="21"/>
        <v>16841.79</v>
      </c>
      <c r="F120" s="45">
        <f t="shared" si="0"/>
        <v>115.6270038625201</v>
      </c>
    </row>
    <row r="121" spans="1:6" ht="12.75" customHeight="1" x14ac:dyDescent="0.2">
      <c r="A121" s="63">
        <v>6531</v>
      </c>
      <c r="B121" s="64" t="s">
        <v>245</v>
      </c>
      <c r="C121" s="247" t="s">
        <v>246</v>
      </c>
      <c r="D121" s="194">
        <v>0</v>
      </c>
      <c r="E121" s="194">
        <v>649.54</v>
      </c>
      <c r="F121" s="45" t="str">
        <f t="shared" si="0"/>
        <v>-</v>
      </c>
    </row>
    <row r="122" spans="1:6" ht="12.75" customHeight="1" x14ac:dyDescent="0.2">
      <c r="A122" s="63">
        <v>6532</v>
      </c>
      <c r="B122" s="64" t="s">
        <v>247</v>
      </c>
      <c r="C122" s="247" t="s">
        <v>248</v>
      </c>
      <c r="D122" s="194">
        <v>14565.62</v>
      </c>
      <c r="E122" s="194">
        <v>16192.25</v>
      </c>
      <c r="F122" s="45">
        <f t="shared" si="0"/>
        <v>111.16759877025488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6830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6830</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6830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1791.48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1791.48</v>
      </c>
      <c r="F151" s="45" t="str">
        <f t="shared" si="26"/>
        <v>-</v>
      </c>
    </row>
    <row r="152" spans="1:6" ht="12.75" customHeight="1" x14ac:dyDescent="0.2">
      <c r="A152" s="63">
        <v>3</v>
      </c>
      <c r="B152" s="64" t="s">
        <v>307</v>
      </c>
      <c r="C152" s="247" t="s">
        <v>13</v>
      </c>
      <c r="D152" s="60">
        <f>D153+D164+D202+D221+D230+D262+D273</f>
        <v>850233.96</v>
      </c>
      <c r="E152" s="60">
        <f>E153+E164+E202+E221+E230+E262+E273</f>
        <v>974315.69</v>
      </c>
      <c r="F152" s="45">
        <f t="shared" si="26"/>
        <v>114.59383367843834</v>
      </c>
    </row>
    <row r="153" spans="1:6" ht="12.75" customHeight="1" x14ac:dyDescent="0.2">
      <c r="A153" s="63">
        <v>31</v>
      </c>
      <c r="B153" s="64" t="s">
        <v>308</v>
      </c>
      <c r="C153" s="247" t="s">
        <v>309</v>
      </c>
      <c r="D153" s="60">
        <f t="shared" ref="D153:E153" si="30">D154+D159+D160</f>
        <v>186400.64000000001</v>
      </c>
      <c r="E153" s="60">
        <f t="shared" si="30"/>
        <v>282248.96999999997</v>
      </c>
      <c r="F153" s="45">
        <f t="shared" si="26"/>
        <v>151.42060134557477</v>
      </c>
    </row>
    <row r="154" spans="1:6" ht="12.75" customHeight="1" x14ac:dyDescent="0.2">
      <c r="A154" s="63">
        <v>311</v>
      </c>
      <c r="B154" s="64" t="s">
        <v>310</v>
      </c>
      <c r="C154" s="247" t="s">
        <v>311</v>
      </c>
      <c r="D154" s="60">
        <f t="shared" ref="D154:E154" si="31">SUM(D155:D158)</f>
        <v>151745.56</v>
      </c>
      <c r="E154" s="60">
        <f t="shared" si="31"/>
        <v>229302.54</v>
      </c>
      <c r="F154" s="45">
        <f t="shared" si="26"/>
        <v>151.10988420353124</v>
      </c>
    </row>
    <row r="155" spans="1:6" ht="12.75" customHeight="1" x14ac:dyDescent="0.2">
      <c r="A155" s="63">
        <v>3111</v>
      </c>
      <c r="B155" s="64" t="s">
        <v>312</v>
      </c>
      <c r="C155" s="247" t="s">
        <v>313</v>
      </c>
      <c r="D155" s="194">
        <v>151745.56</v>
      </c>
      <c r="E155" s="194">
        <v>229302.54</v>
      </c>
      <c r="F155" s="45">
        <f t="shared" si="26"/>
        <v>151.10988420353124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9716.67</v>
      </c>
      <c r="E159" s="194">
        <v>15159.96</v>
      </c>
      <c r="F159" s="45">
        <f t="shared" si="26"/>
        <v>156.02011800339005</v>
      </c>
    </row>
    <row r="160" spans="1:6" ht="12.75" customHeight="1" x14ac:dyDescent="0.2">
      <c r="A160" s="63">
        <v>313</v>
      </c>
      <c r="B160" s="65" t="s">
        <v>322</v>
      </c>
      <c r="C160" s="247" t="s">
        <v>323</v>
      </c>
      <c r="D160" s="60">
        <f t="shared" ref="D160:E160" si="32">SUM(D161:D163)</f>
        <v>24938.41</v>
      </c>
      <c r="E160" s="60">
        <f t="shared" si="32"/>
        <v>37786.47</v>
      </c>
      <c r="F160" s="45">
        <f t="shared" si="26"/>
        <v>151.51916260900356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24938.41</v>
      </c>
      <c r="E162" s="194">
        <v>37786.47</v>
      </c>
      <c r="F162" s="45">
        <f t="shared" si="26"/>
        <v>151.51916260900356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414179.88</v>
      </c>
      <c r="E164" s="60">
        <f>E165+E170+E178+E188+E189+E194</f>
        <v>396497.66000000003</v>
      </c>
      <c r="F164" s="45">
        <f t="shared" si="26"/>
        <v>95.730787309127635</v>
      </c>
    </row>
    <row r="165" spans="1:6" ht="12.75" customHeight="1" x14ac:dyDescent="0.2">
      <c r="A165" s="63">
        <v>321</v>
      </c>
      <c r="B165" s="64" t="s">
        <v>332</v>
      </c>
      <c r="C165" s="247" t="s">
        <v>333</v>
      </c>
      <c r="D165" s="60">
        <f t="shared" ref="D165:E165" si="33">SUM(D166:D169)</f>
        <v>13461.05</v>
      </c>
      <c r="E165" s="60">
        <f t="shared" si="33"/>
        <v>14383.050000000001</v>
      </c>
      <c r="F165" s="45">
        <f t="shared" si="26"/>
        <v>106.84939139220195</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1994.23</v>
      </c>
      <c r="E167" s="194">
        <v>2375.0500000000002</v>
      </c>
      <c r="F167" s="45">
        <f t="shared" si="26"/>
        <v>119.09609222607223</v>
      </c>
    </row>
    <row r="168" spans="1:6" ht="12.75" customHeight="1" x14ac:dyDescent="0.2">
      <c r="A168" s="63">
        <v>3213</v>
      </c>
      <c r="B168" s="64" t="s">
        <v>338</v>
      </c>
      <c r="C168" s="247" t="s">
        <v>339</v>
      </c>
      <c r="D168" s="194">
        <v>510</v>
      </c>
      <c r="E168" s="194">
        <v>868.72</v>
      </c>
      <c r="F168" s="45">
        <f t="shared" si="26"/>
        <v>170.33725490196079</v>
      </c>
    </row>
    <row r="169" spans="1:6" ht="12.75" customHeight="1" x14ac:dyDescent="0.2">
      <c r="A169" s="63">
        <v>3214</v>
      </c>
      <c r="B169" s="64" t="s">
        <v>340</v>
      </c>
      <c r="C169" s="247" t="s">
        <v>341</v>
      </c>
      <c r="D169" s="194">
        <v>10956.82</v>
      </c>
      <c r="E169" s="194">
        <v>11139.28</v>
      </c>
      <c r="F169" s="45">
        <f t="shared" si="26"/>
        <v>101.66526419161765</v>
      </c>
    </row>
    <row r="170" spans="1:6" ht="12.75" customHeight="1" x14ac:dyDescent="0.2">
      <c r="A170" s="63">
        <v>322</v>
      </c>
      <c r="B170" s="64" t="s">
        <v>342</v>
      </c>
      <c r="C170" s="247" t="s">
        <v>343</v>
      </c>
      <c r="D170" s="60">
        <f t="shared" ref="D170:E170" si="34">SUM(D171:D177)</f>
        <v>46728.290000000008</v>
      </c>
      <c r="E170" s="60">
        <f t="shared" si="34"/>
        <v>46635.85</v>
      </c>
      <c r="F170" s="45">
        <f t="shared" si="26"/>
        <v>99.802175512949418</v>
      </c>
    </row>
    <row r="171" spans="1:6" ht="12.75" customHeight="1" x14ac:dyDescent="0.2">
      <c r="A171" s="63">
        <v>3221</v>
      </c>
      <c r="B171" s="64" t="s">
        <v>344</v>
      </c>
      <c r="C171" s="247" t="s">
        <v>345</v>
      </c>
      <c r="D171" s="194">
        <v>6353.16</v>
      </c>
      <c r="E171" s="194">
        <v>7695.87</v>
      </c>
      <c r="F171" s="45">
        <f t="shared" si="26"/>
        <v>121.13452203312998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18363.310000000001</v>
      </c>
      <c r="E173" s="194">
        <v>19853.77</v>
      </c>
      <c r="F173" s="45">
        <f t="shared" si="26"/>
        <v>108.1165105855099</v>
      </c>
    </row>
    <row r="174" spans="1:6" ht="12.75" customHeight="1" x14ac:dyDescent="0.2">
      <c r="A174" s="63">
        <v>3224</v>
      </c>
      <c r="B174" s="65" t="s">
        <v>350</v>
      </c>
      <c r="C174" s="247" t="s">
        <v>351</v>
      </c>
      <c r="D174" s="194">
        <v>20003.38</v>
      </c>
      <c r="E174" s="194">
        <v>17241.93</v>
      </c>
      <c r="F174" s="45">
        <f t="shared" si="26"/>
        <v>86.195083030967766</v>
      </c>
    </row>
    <row r="175" spans="1:6" ht="12.75" customHeight="1" x14ac:dyDescent="0.2">
      <c r="A175" s="63">
        <v>3225</v>
      </c>
      <c r="B175" s="65" t="s">
        <v>352</v>
      </c>
      <c r="C175" s="247" t="s">
        <v>353</v>
      </c>
      <c r="D175" s="194">
        <v>2008.44</v>
      </c>
      <c r="E175" s="194">
        <v>1844.28</v>
      </c>
      <c r="F175" s="45">
        <f t="shared" si="26"/>
        <v>91.826492202903736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307548.17</v>
      </c>
      <c r="E178" s="60">
        <f t="shared" si="35"/>
        <v>274341.95</v>
      </c>
      <c r="F178" s="45">
        <f t="shared" si="26"/>
        <v>89.202920635164247</v>
      </c>
    </row>
    <row r="179" spans="1:6" ht="12.75" customHeight="1" x14ac:dyDescent="0.2">
      <c r="A179" s="63">
        <v>3231</v>
      </c>
      <c r="B179" s="65" t="s">
        <v>360</v>
      </c>
      <c r="C179" s="247" t="s">
        <v>361</v>
      </c>
      <c r="D179" s="194">
        <v>5942.34</v>
      </c>
      <c r="E179" s="194">
        <v>4248.91</v>
      </c>
      <c r="F179" s="45">
        <f t="shared" si="26"/>
        <v>71.502303806244669</v>
      </c>
    </row>
    <row r="180" spans="1:6" ht="12.75" customHeight="1" x14ac:dyDescent="0.2">
      <c r="A180" s="63">
        <v>3232</v>
      </c>
      <c r="B180" s="65" t="s">
        <v>362</v>
      </c>
      <c r="C180" s="247" t="s">
        <v>363</v>
      </c>
      <c r="D180" s="194">
        <v>190562.83</v>
      </c>
      <c r="E180" s="194">
        <v>159679.35</v>
      </c>
      <c r="F180" s="45">
        <f t="shared" si="26"/>
        <v>83.79354462777448</v>
      </c>
    </row>
    <row r="181" spans="1:6" ht="12.75" customHeight="1" x14ac:dyDescent="0.2">
      <c r="A181" s="63">
        <v>3233</v>
      </c>
      <c r="B181" s="65" t="s">
        <v>364</v>
      </c>
      <c r="C181" s="247" t="s">
        <v>365</v>
      </c>
      <c r="D181" s="194">
        <v>19134.14</v>
      </c>
      <c r="E181" s="194">
        <v>15172.19</v>
      </c>
      <c r="F181" s="45">
        <f t="shared" si="26"/>
        <v>79.293817229308459</v>
      </c>
    </row>
    <row r="182" spans="1:6" ht="12.75" customHeight="1" x14ac:dyDescent="0.2">
      <c r="A182" s="63">
        <v>3234</v>
      </c>
      <c r="B182" s="65" t="s">
        <v>366</v>
      </c>
      <c r="C182" s="247" t="s">
        <v>367</v>
      </c>
      <c r="D182" s="194">
        <v>18361.310000000001</v>
      </c>
      <c r="E182" s="194">
        <v>20601.37</v>
      </c>
      <c r="F182" s="45">
        <f t="shared" si="26"/>
        <v>112.19989205563219</v>
      </c>
    </row>
    <row r="183" spans="1:6" ht="12.75" customHeight="1" x14ac:dyDescent="0.2">
      <c r="A183" s="63">
        <v>3235</v>
      </c>
      <c r="B183" s="64" t="s">
        <v>368</v>
      </c>
      <c r="C183" s="247" t="s">
        <v>369</v>
      </c>
      <c r="D183" s="194">
        <v>6450</v>
      </c>
      <c r="E183" s="194">
        <v>4095</v>
      </c>
      <c r="F183" s="45">
        <f t="shared" si="26"/>
        <v>63.488372093023258</v>
      </c>
    </row>
    <row r="184" spans="1:6" ht="12.75" customHeight="1" x14ac:dyDescent="0.2">
      <c r="A184" s="63">
        <v>3236</v>
      </c>
      <c r="B184" s="64" t="s">
        <v>370</v>
      </c>
      <c r="C184" s="247" t="s">
        <v>371</v>
      </c>
      <c r="D184" s="194">
        <v>12300.12</v>
      </c>
      <c r="E184" s="194">
        <v>19784.09</v>
      </c>
      <c r="F184" s="45">
        <f t="shared" si="26"/>
        <v>160.84469094610458</v>
      </c>
    </row>
    <row r="185" spans="1:6" ht="12.75" customHeight="1" x14ac:dyDescent="0.2">
      <c r="A185" s="63">
        <v>3237</v>
      </c>
      <c r="B185" s="64" t="s">
        <v>372</v>
      </c>
      <c r="C185" s="247" t="s">
        <v>373</v>
      </c>
      <c r="D185" s="194">
        <v>32073.86</v>
      </c>
      <c r="E185" s="194">
        <v>19642.650000000001</v>
      </c>
      <c r="F185" s="45">
        <f t="shared" si="26"/>
        <v>61.241927226719831</v>
      </c>
    </row>
    <row r="186" spans="1:6" ht="12.75" customHeight="1" x14ac:dyDescent="0.2">
      <c r="A186" s="63">
        <v>3238</v>
      </c>
      <c r="B186" s="64" t="s">
        <v>374</v>
      </c>
      <c r="C186" s="247" t="s">
        <v>375</v>
      </c>
      <c r="D186" s="194">
        <v>6953.86</v>
      </c>
      <c r="E186" s="194">
        <v>5831.13</v>
      </c>
      <c r="F186" s="45">
        <f t="shared" si="26"/>
        <v>83.854578608139946</v>
      </c>
    </row>
    <row r="187" spans="1:6" ht="12.75" customHeight="1" x14ac:dyDescent="0.2">
      <c r="A187" s="63">
        <v>3239</v>
      </c>
      <c r="B187" s="64" t="s">
        <v>376</v>
      </c>
      <c r="C187" s="247" t="s">
        <v>377</v>
      </c>
      <c r="D187" s="194">
        <v>15769.71</v>
      </c>
      <c r="E187" s="194">
        <v>25287.26</v>
      </c>
      <c r="F187" s="45">
        <f t="shared" si="26"/>
        <v>160.35336096859106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46442.369999999995</v>
      </c>
      <c r="E194" s="60">
        <f t="shared" si="36"/>
        <v>61136.810000000005</v>
      </c>
      <c r="F194" s="45">
        <f t="shared" si="26"/>
        <v>131.64015962148358</v>
      </c>
    </row>
    <row r="195" spans="1:6" ht="12.75" customHeight="1" x14ac:dyDescent="0.2">
      <c r="A195" s="63">
        <v>3291</v>
      </c>
      <c r="B195" s="183" t="s">
        <v>392</v>
      </c>
      <c r="C195" s="247" t="s">
        <v>393</v>
      </c>
      <c r="D195" s="194">
        <v>21444.560000000001</v>
      </c>
      <c r="E195" s="194">
        <v>24704.74</v>
      </c>
      <c r="F195" s="45">
        <f t="shared" si="26"/>
        <v>115.20282999511298</v>
      </c>
    </row>
    <row r="196" spans="1:6" ht="12.75" customHeight="1" x14ac:dyDescent="0.2">
      <c r="A196" s="63">
        <v>3292</v>
      </c>
      <c r="B196" s="64" t="s">
        <v>394</v>
      </c>
      <c r="C196" s="247" t="s">
        <v>395</v>
      </c>
      <c r="D196" s="194">
        <v>1693.46</v>
      </c>
      <c r="E196" s="194">
        <v>3129.28</v>
      </c>
      <c r="F196" s="45">
        <f t="shared" si="26"/>
        <v>184.78617741192588</v>
      </c>
    </row>
    <row r="197" spans="1:6" ht="12.75" customHeight="1" x14ac:dyDescent="0.2">
      <c r="A197" s="63">
        <v>3293</v>
      </c>
      <c r="B197" s="64" t="s">
        <v>396</v>
      </c>
      <c r="C197" s="247" t="s">
        <v>397</v>
      </c>
      <c r="D197" s="194">
        <v>20011.240000000002</v>
      </c>
      <c r="E197" s="194">
        <v>24054.74</v>
      </c>
      <c r="F197" s="45">
        <f t="shared" si="26"/>
        <v>120.20614414698937</v>
      </c>
    </row>
    <row r="198" spans="1:6" ht="12.75" customHeight="1" x14ac:dyDescent="0.2">
      <c r="A198" s="63">
        <v>3294</v>
      </c>
      <c r="B198" s="64" t="s">
        <v>398</v>
      </c>
      <c r="C198" s="247" t="s">
        <v>399</v>
      </c>
      <c r="D198" s="194">
        <v>418.2</v>
      </c>
      <c r="E198" s="194">
        <v>642.76</v>
      </c>
      <c r="F198" s="45">
        <f t="shared" si="26"/>
        <v>153.69679579148735</v>
      </c>
    </row>
    <row r="199" spans="1:6" ht="12.75" customHeight="1" x14ac:dyDescent="0.2">
      <c r="A199" s="63">
        <v>3295</v>
      </c>
      <c r="B199" s="64" t="s">
        <v>400</v>
      </c>
      <c r="C199" s="247" t="s">
        <v>401</v>
      </c>
      <c r="D199" s="194">
        <v>1381.99</v>
      </c>
      <c r="E199" s="194">
        <v>140.71</v>
      </c>
      <c r="F199" s="45">
        <f t="shared" si="26"/>
        <v>10.181694512984899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1492.92</v>
      </c>
      <c r="E201" s="194">
        <v>8464.58</v>
      </c>
      <c r="F201" s="45">
        <f t="shared" si="26"/>
        <v>566.98148594700319</v>
      </c>
    </row>
    <row r="202" spans="1:6" ht="12.75" customHeight="1" x14ac:dyDescent="0.2">
      <c r="A202" s="63">
        <v>34</v>
      </c>
      <c r="B202" s="183" t="s">
        <v>406</v>
      </c>
      <c r="C202" s="247" t="s">
        <v>407</v>
      </c>
      <c r="D202" s="60">
        <f t="shared" ref="D202:E202" si="37">D203+D208+D216</f>
        <v>3026.74</v>
      </c>
      <c r="E202" s="60">
        <f t="shared" si="37"/>
        <v>7153.01</v>
      </c>
      <c r="F202" s="45">
        <f t="shared" si="26"/>
        <v>236.32720352590576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3322.09</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3322.09</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3026.74</v>
      </c>
      <c r="E216" s="60">
        <f t="shared" si="40"/>
        <v>3830.92</v>
      </c>
      <c r="F216" s="45">
        <f t="shared" si="26"/>
        <v>126.56918004189326</v>
      </c>
    </row>
    <row r="217" spans="1:6" ht="12.75" customHeight="1" x14ac:dyDescent="0.2">
      <c r="A217" s="63">
        <v>3431</v>
      </c>
      <c r="B217" s="182" t="s">
        <v>436</v>
      </c>
      <c r="C217" s="247" t="s">
        <v>437</v>
      </c>
      <c r="D217" s="194">
        <v>1488.75</v>
      </c>
      <c r="E217" s="194">
        <v>3119.18</v>
      </c>
      <c r="F217" s="45">
        <f t="shared" si="26"/>
        <v>209.51670864819479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155.63999999999999</v>
      </c>
      <c r="E219" s="194">
        <v>23.59</v>
      </c>
      <c r="F219" s="45">
        <f t="shared" si="26"/>
        <v>15.156772038036495</v>
      </c>
    </row>
    <row r="220" spans="1:6" ht="12.75" customHeight="1" x14ac:dyDescent="0.2">
      <c r="A220" s="63">
        <v>3434</v>
      </c>
      <c r="B220" s="65" t="s">
        <v>442</v>
      </c>
      <c r="C220" s="247" t="s">
        <v>443</v>
      </c>
      <c r="D220" s="194">
        <v>1382.35</v>
      </c>
      <c r="E220" s="194">
        <v>688.15</v>
      </c>
      <c r="F220" s="45">
        <f t="shared" si="26"/>
        <v>49.781169747169677</v>
      </c>
    </row>
    <row r="221" spans="1:6" ht="12.75" customHeight="1" x14ac:dyDescent="0.2">
      <c r="A221" s="63">
        <v>35</v>
      </c>
      <c r="B221" s="65" t="s">
        <v>444</v>
      </c>
      <c r="C221" s="247" t="s">
        <v>445</v>
      </c>
      <c r="D221" s="60">
        <f t="shared" ref="D221:E221" si="41">D222+D225+D229</f>
        <v>7127.86</v>
      </c>
      <c r="E221" s="60">
        <f t="shared" si="41"/>
        <v>4290.3599999999997</v>
      </c>
      <c r="F221" s="45">
        <f t="shared" si="26"/>
        <v>60.191417901024991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7127.86</v>
      </c>
      <c r="E225" s="60">
        <f t="shared" si="43"/>
        <v>4290.3599999999997</v>
      </c>
      <c r="F225" s="45">
        <f t="shared" si="26"/>
        <v>60.191417901024991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7127.86</v>
      </c>
      <c r="E228" s="194">
        <v>4290.3599999999997</v>
      </c>
      <c r="F228" s="45">
        <f t="shared" si="26"/>
        <v>60.191417901024991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98856.9</v>
      </c>
      <c r="E230" s="60">
        <f>E231+E234+E237+E242+E246+E250+E254+E257</f>
        <v>139114.27000000002</v>
      </c>
      <c r="F230" s="45">
        <f t="shared" ref="F230:F245" si="44">IF(D230&lt;&gt;0,IF(E230/D230&gt;=100,"&gt;&gt;100",E230/D230*100),"-")</f>
        <v>140.72287316312776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16832.79</v>
      </c>
      <c r="E237" s="60">
        <f t="shared" si="47"/>
        <v>16365.89</v>
      </c>
      <c r="F237" s="45">
        <f t="shared" si="44"/>
        <v>97.226247104609513</v>
      </c>
    </row>
    <row r="238" spans="1:6" ht="12" x14ac:dyDescent="0.2">
      <c r="A238" s="63">
        <v>3631</v>
      </c>
      <c r="B238" s="65" t="s">
        <v>478</v>
      </c>
      <c r="C238" s="247" t="s">
        <v>479</v>
      </c>
      <c r="D238" s="194">
        <v>16832.79</v>
      </c>
      <c r="E238" s="194">
        <v>16365.89</v>
      </c>
      <c r="F238" s="45">
        <f t="shared" si="44"/>
        <v>97.226247104609513</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82024.11</v>
      </c>
      <c r="E246" s="60">
        <f t="shared" si="48"/>
        <v>122748.38</v>
      </c>
      <c r="F246" s="45">
        <f t="shared" ref="F246:F249" si="49">IF(D246&lt;&gt;0,IF(E246/D246&gt;=100,"&gt;&gt;100",E246/D246*100),"-")</f>
        <v>149.64914584260654</v>
      </c>
    </row>
    <row r="247" spans="1:6" ht="12.75" customHeight="1" x14ac:dyDescent="0.2">
      <c r="A247" s="63" t="s">
        <v>493</v>
      </c>
      <c r="B247" s="64" t="s">
        <v>494</v>
      </c>
      <c r="C247" s="247" t="s">
        <v>493</v>
      </c>
      <c r="D247" s="194">
        <v>82024.11</v>
      </c>
      <c r="E247" s="194">
        <v>122497.25</v>
      </c>
      <c r="F247" s="45">
        <f t="shared" si="49"/>
        <v>149.34297976533972</v>
      </c>
    </row>
    <row r="248" spans="1:6" ht="12.75" customHeight="1" x14ac:dyDescent="0.2">
      <c r="A248" s="63" t="s">
        <v>495</v>
      </c>
      <c r="B248" s="64" t="s">
        <v>496</v>
      </c>
      <c r="C248" s="247" t="s">
        <v>495</v>
      </c>
      <c r="D248" s="194">
        <v>0</v>
      </c>
      <c r="E248" s="194">
        <v>251.13</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58077.82</v>
      </c>
      <c r="E262" s="60">
        <f t="shared" si="55"/>
        <v>47151.72</v>
      </c>
      <c r="F262" s="45">
        <f t="shared" ref="F262:F268" si="56">IF(D262&lt;&gt;0,IF(E262/D262&gt;=100,"&gt;&gt;100",E262/D262*100),"-")</f>
        <v>81.187138222474601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58077.82</v>
      </c>
      <c r="E269" s="60">
        <f t="shared" si="58"/>
        <v>47151.72</v>
      </c>
      <c r="F269" s="45">
        <f t="shared" ref="F269:F272" si="59">IF(D269&lt;&gt;0,IF(E269/D269&gt;=100,"&gt;&gt;100",E269/D269*100),"-")</f>
        <v>81.187138222474601</v>
      </c>
    </row>
    <row r="270" spans="1:6" ht="12.75" customHeight="1" x14ac:dyDescent="0.2">
      <c r="A270" s="63">
        <v>3721</v>
      </c>
      <c r="B270" s="65" t="s">
        <v>533</v>
      </c>
      <c r="C270" s="247" t="s">
        <v>534</v>
      </c>
      <c r="D270" s="194">
        <v>48094.22</v>
      </c>
      <c r="E270" s="194">
        <v>27200</v>
      </c>
      <c r="F270" s="45">
        <f t="shared" si="59"/>
        <v>56.555652633518129</v>
      </c>
    </row>
    <row r="271" spans="1:6" ht="12.75" customHeight="1" x14ac:dyDescent="0.2">
      <c r="A271" s="63">
        <v>3722</v>
      </c>
      <c r="B271" s="65" t="s">
        <v>535</v>
      </c>
      <c r="C271" s="247" t="s">
        <v>536</v>
      </c>
      <c r="D271" s="194">
        <v>9983.6</v>
      </c>
      <c r="E271" s="194">
        <v>19951.72</v>
      </c>
      <c r="F271" s="45">
        <f t="shared" si="59"/>
        <v>199.84494571096599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82564.12</v>
      </c>
      <c r="E273" s="60">
        <f t="shared" si="60"/>
        <v>97859.7</v>
      </c>
      <c r="F273" s="45">
        <f t="shared" ref="F273:F277" si="61">IF(D273&lt;&gt;0,IF(E273/D273&gt;=100,"&gt;&gt;100",E273/D273*100),"-")</f>
        <v>118.52569857221273</v>
      </c>
    </row>
    <row r="274" spans="1:6" ht="12.75" customHeight="1" x14ac:dyDescent="0.2">
      <c r="A274" s="63">
        <v>381</v>
      </c>
      <c r="B274" s="64" t="s">
        <v>541</v>
      </c>
      <c r="C274" s="247" t="s">
        <v>542</v>
      </c>
      <c r="D274" s="60">
        <f t="shared" ref="D274:E274" si="62">SUM(D275:D277)</f>
        <v>82564.12</v>
      </c>
      <c r="E274" s="60">
        <f t="shared" si="62"/>
        <v>97859.7</v>
      </c>
      <c r="F274" s="45">
        <f t="shared" si="61"/>
        <v>118.52569857221273</v>
      </c>
    </row>
    <row r="275" spans="1:6" ht="12.75" customHeight="1" x14ac:dyDescent="0.2">
      <c r="A275" s="63">
        <v>3811</v>
      </c>
      <c r="B275" s="64" t="s">
        <v>543</v>
      </c>
      <c r="C275" s="247" t="s">
        <v>544</v>
      </c>
      <c r="D275" s="194">
        <v>82153.95</v>
      </c>
      <c r="E275" s="194">
        <v>97182.15</v>
      </c>
      <c r="F275" s="45">
        <f t="shared" si="61"/>
        <v>118.29272968615629</v>
      </c>
    </row>
    <row r="276" spans="1:6" ht="12.75" customHeight="1" x14ac:dyDescent="0.2">
      <c r="A276" s="63">
        <v>3812</v>
      </c>
      <c r="B276" s="64" t="s">
        <v>545</v>
      </c>
      <c r="C276" s="247" t="s">
        <v>546</v>
      </c>
      <c r="D276" s="194">
        <v>410.17</v>
      </c>
      <c r="E276" s="194">
        <v>677.55</v>
      </c>
      <c r="F276" s="45">
        <f t="shared" si="61"/>
        <v>165.18760513933245</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850233.96</v>
      </c>
      <c r="E299" s="60">
        <f>E152-E297+E298</f>
        <v>974315.69</v>
      </c>
      <c r="F299" s="45">
        <f t="shared" si="68"/>
        <v>114.59383367843834</v>
      </c>
    </row>
    <row r="300" spans="1:6" ht="12.75" customHeight="1" x14ac:dyDescent="0.2">
      <c r="A300" s="63" t="s">
        <v>582</v>
      </c>
      <c r="B300" s="64" t="s">
        <v>593</v>
      </c>
      <c r="C300" s="247" t="s">
        <v>594</v>
      </c>
      <c r="D300" s="60">
        <f>IF(D6&gt;=D299,D6-D299,0)</f>
        <v>202792.47999999998</v>
      </c>
      <c r="E300" s="60">
        <f>IF(E6&gt;=E299,E6-E299,0)</f>
        <v>267869.25</v>
      </c>
      <c r="F300" s="45">
        <f t="shared" si="68"/>
        <v>132.0903270180433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89644.43</v>
      </c>
      <c r="E302" s="194">
        <v>252236.91</v>
      </c>
      <c r="F302" s="45">
        <f t="shared" si="68"/>
        <v>281.3748829681889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37997.17</v>
      </c>
      <c r="E304" s="194">
        <v>143467.49</v>
      </c>
      <c r="F304" s="45">
        <f t="shared" si="68"/>
        <v>377.57414565347892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4049.18</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4049.18</v>
      </c>
      <c r="F309" s="45" t="str">
        <f t="shared" si="72"/>
        <v>-</v>
      </c>
    </row>
    <row r="310" spans="1:6" ht="24" x14ac:dyDescent="0.2">
      <c r="A310" s="63">
        <v>711</v>
      </c>
      <c r="B310" s="64" t="s">
        <v>612</v>
      </c>
      <c r="C310" s="247" t="s">
        <v>613</v>
      </c>
      <c r="D310" s="60">
        <f t="shared" ref="D310:E310" si="74">SUM(D311:D313)</f>
        <v>0</v>
      </c>
      <c r="E310" s="60">
        <f t="shared" si="74"/>
        <v>4049.18</v>
      </c>
      <c r="F310" s="45" t="str">
        <f t="shared" si="72"/>
        <v>-</v>
      </c>
    </row>
    <row r="311" spans="1:6" ht="12.75" customHeight="1" x14ac:dyDescent="0.2">
      <c r="A311" s="63">
        <v>7111</v>
      </c>
      <c r="B311" s="64" t="s">
        <v>614</v>
      </c>
      <c r="C311" s="247" t="s">
        <v>615</v>
      </c>
      <c r="D311" s="194">
        <v>0</v>
      </c>
      <c r="E311" s="194">
        <v>4049.18</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222962.75000000003</v>
      </c>
      <c r="E360" s="60">
        <f t="shared" si="86"/>
        <v>764696.27</v>
      </c>
      <c r="F360" s="45">
        <f t="shared" si="72"/>
        <v>342.97041546177553</v>
      </c>
    </row>
    <row r="361" spans="1:6" ht="12.75" customHeight="1" x14ac:dyDescent="0.2">
      <c r="A361" s="63">
        <v>41</v>
      </c>
      <c r="B361" s="64" t="s">
        <v>714</v>
      </c>
      <c r="C361" s="247" t="s">
        <v>715</v>
      </c>
      <c r="D361" s="60">
        <f t="shared" ref="D361:E361" si="87">D362+D366</f>
        <v>1330</v>
      </c>
      <c r="E361" s="60">
        <f t="shared" si="87"/>
        <v>8000</v>
      </c>
      <c r="F361" s="45">
        <f t="shared" si="72"/>
        <v>601.50375939849619</v>
      </c>
    </row>
    <row r="362" spans="1:6" ht="12.75" customHeight="1" x14ac:dyDescent="0.2">
      <c r="A362" s="63">
        <v>411</v>
      </c>
      <c r="B362" s="64" t="s">
        <v>716</v>
      </c>
      <c r="C362" s="247" t="s">
        <v>717</v>
      </c>
      <c r="D362" s="60">
        <f t="shared" ref="D362:E362" si="88">SUM(D363:D365)</f>
        <v>1330</v>
      </c>
      <c r="E362" s="60">
        <f t="shared" si="88"/>
        <v>8000</v>
      </c>
      <c r="F362" s="45">
        <f t="shared" si="72"/>
        <v>601.50375939849619</v>
      </c>
    </row>
    <row r="363" spans="1:6" ht="12.75" customHeight="1" x14ac:dyDescent="0.2">
      <c r="A363" s="63">
        <v>4111</v>
      </c>
      <c r="B363" s="64" t="s">
        <v>614</v>
      </c>
      <c r="C363" s="247" t="s">
        <v>718</v>
      </c>
      <c r="D363" s="194">
        <v>1330</v>
      </c>
      <c r="E363" s="194">
        <v>8000</v>
      </c>
      <c r="F363" s="45">
        <f t="shared" si="72"/>
        <v>601.50375939849619</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216682.75000000003</v>
      </c>
      <c r="E373" s="60">
        <f t="shared" si="90"/>
        <v>756696.27</v>
      </c>
      <c r="F373" s="45">
        <f t="shared" si="72"/>
        <v>349.21850954909883</v>
      </c>
    </row>
    <row r="374" spans="1:6" ht="12.75" customHeight="1" x14ac:dyDescent="0.2">
      <c r="A374" s="63">
        <v>421</v>
      </c>
      <c r="B374" s="64" t="s">
        <v>732</v>
      </c>
      <c r="C374" s="247" t="s">
        <v>733</v>
      </c>
      <c r="D374" s="60">
        <f t="shared" ref="D374:E374" si="91">SUM(D375:D378)</f>
        <v>109517.68000000001</v>
      </c>
      <c r="E374" s="60">
        <f t="shared" si="91"/>
        <v>701747.15</v>
      </c>
      <c r="F374" s="45">
        <f t="shared" si="72"/>
        <v>640.76151905336201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21898.13</v>
      </c>
      <c r="E376" s="194">
        <v>16581.25</v>
      </c>
      <c r="F376" s="45">
        <f t="shared" si="72"/>
        <v>75.719935903202696</v>
      </c>
    </row>
    <row r="377" spans="1:6" ht="12.75" customHeight="1" x14ac:dyDescent="0.2">
      <c r="A377" s="63">
        <v>4213</v>
      </c>
      <c r="B377" s="64" t="s">
        <v>642</v>
      </c>
      <c r="C377" s="247" t="s">
        <v>736</v>
      </c>
      <c r="D377" s="194">
        <v>83743.3</v>
      </c>
      <c r="E377" s="194">
        <v>685165.9</v>
      </c>
      <c r="F377" s="45">
        <f t="shared" si="72"/>
        <v>818.1739912327314</v>
      </c>
    </row>
    <row r="378" spans="1:6" ht="12.75" customHeight="1" x14ac:dyDescent="0.2">
      <c r="A378" s="63">
        <v>4214</v>
      </c>
      <c r="B378" s="64" t="s">
        <v>644</v>
      </c>
      <c r="C378" s="247" t="s">
        <v>737</v>
      </c>
      <c r="D378" s="194">
        <v>3876.25</v>
      </c>
      <c r="E378" s="194"/>
      <c r="F378" s="45">
        <f t="shared" si="72"/>
        <v>0</v>
      </c>
    </row>
    <row r="379" spans="1:6" ht="12.75" customHeight="1" x14ac:dyDescent="0.2">
      <c r="A379" s="63">
        <v>422</v>
      </c>
      <c r="B379" s="64" t="s">
        <v>738</v>
      </c>
      <c r="C379" s="247" t="s">
        <v>739</v>
      </c>
      <c r="D379" s="60">
        <f t="shared" ref="D379:E379" si="92">SUM(D380:D387)</f>
        <v>101263.97</v>
      </c>
      <c r="E379" s="60">
        <f t="shared" si="92"/>
        <v>22214.120000000003</v>
      </c>
      <c r="F379" s="45">
        <f t="shared" si="72"/>
        <v>21.936844861997809</v>
      </c>
    </row>
    <row r="380" spans="1:6" ht="12.75" customHeight="1" x14ac:dyDescent="0.2">
      <c r="A380" s="63">
        <v>4221</v>
      </c>
      <c r="B380" s="64" t="s">
        <v>648</v>
      </c>
      <c r="C380" s="247" t="s">
        <v>740</v>
      </c>
      <c r="D380" s="194">
        <v>1012.5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6752.88</v>
      </c>
      <c r="E382" s="194"/>
      <c r="F382" s="45">
        <f t="shared" si="72"/>
        <v>0</v>
      </c>
    </row>
    <row r="383" spans="1:6" ht="12.75" customHeight="1" x14ac:dyDescent="0.2">
      <c r="A383" s="63">
        <v>4224</v>
      </c>
      <c r="B383" s="64" t="s">
        <v>654</v>
      </c>
      <c r="C383" s="247" t="s">
        <v>744</v>
      </c>
      <c r="D383" s="194">
        <v>3953.75</v>
      </c>
      <c r="E383" s="194"/>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6490.76</v>
      </c>
      <c r="F385" s="45" t="str">
        <f t="shared" si="72"/>
        <v>-</v>
      </c>
    </row>
    <row r="386" spans="1:6" ht="12.75" customHeight="1" x14ac:dyDescent="0.2">
      <c r="A386" s="63">
        <v>4227</v>
      </c>
      <c r="B386" s="183" t="s">
        <v>660</v>
      </c>
      <c r="C386" s="247" t="s">
        <v>747</v>
      </c>
      <c r="D386" s="194">
        <v>89544.84</v>
      </c>
      <c r="E386" s="194">
        <v>15723.36</v>
      </c>
      <c r="F386" s="45">
        <f t="shared" si="72"/>
        <v>17.559202741330491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5500</v>
      </c>
      <c r="E388" s="60">
        <f t="shared" si="93"/>
        <v>32735</v>
      </c>
      <c r="F388" s="45">
        <f t="shared" si="72"/>
        <v>595.18181818181824</v>
      </c>
    </row>
    <row r="389" spans="1:6" ht="12.75" customHeight="1" x14ac:dyDescent="0.2">
      <c r="A389" s="63">
        <v>4231</v>
      </c>
      <c r="B389" s="64" t="s">
        <v>666</v>
      </c>
      <c r="C389" s="247" t="s">
        <v>751</v>
      </c>
      <c r="D389" s="194">
        <v>5500</v>
      </c>
      <c r="E389" s="194">
        <v>32735</v>
      </c>
      <c r="F389" s="45">
        <f t="shared" si="72"/>
        <v>595.18181818181824</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401.1</v>
      </c>
      <c r="E398" s="60">
        <f t="shared" si="95"/>
        <v>0</v>
      </c>
      <c r="F398" s="45">
        <f t="shared" si="72"/>
        <v>0</v>
      </c>
    </row>
    <row r="399" spans="1:6" ht="12.75" customHeight="1" x14ac:dyDescent="0.2">
      <c r="A399" s="63">
        <v>4251</v>
      </c>
      <c r="B399" s="64" t="s">
        <v>764</v>
      </c>
      <c r="C399" s="247" t="s">
        <v>765</v>
      </c>
      <c r="D399" s="194">
        <v>401.1</v>
      </c>
      <c r="E399" s="194"/>
      <c r="F399" s="45">
        <f t="shared" si="72"/>
        <v>0</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4950</v>
      </c>
      <c r="E412" s="60">
        <f t="shared" si="100"/>
        <v>0</v>
      </c>
      <c r="F412" s="45">
        <f t="shared" si="72"/>
        <v>0</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4950</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222962.75000000003</v>
      </c>
      <c r="E418" s="60">
        <f t="shared" si="102"/>
        <v>760647.09</v>
      </c>
      <c r="F418" s="45">
        <f t="shared" si="72"/>
        <v>341.15433631851056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182762.75</v>
      </c>
      <c r="F420" s="45" t="str">
        <f t="shared" si="72"/>
        <v>-</v>
      </c>
    </row>
    <row r="421" spans="1:6" ht="12.75" customHeight="1" x14ac:dyDescent="0.2">
      <c r="A421" s="63">
        <v>97</v>
      </c>
      <c r="B421" s="220" t="s">
        <v>801</v>
      </c>
      <c r="C421" s="247" t="s">
        <v>802</v>
      </c>
      <c r="D421" s="194">
        <v>4049.2</v>
      </c>
      <c r="E421" s="194">
        <v>0.02</v>
      </c>
      <c r="F421" s="45">
        <f t="shared" si="72"/>
        <v>4.9392472587177715E-4</v>
      </c>
    </row>
    <row r="422" spans="1:6" ht="12.75" customHeight="1" x14ac:dyDescent="0.2">
      <c r="A422" s="63" t="s">
        <v>582</v>
      </c>
      <c r="B422" s="64" t="s">
        <v>803</v>
      </c>
      <c r="C422" s="247" t="s">
        <v>804</v>
      </c>
      <c r="D422" s="60">
        <f>D6+D308</f>
        <v>1053026.44</v>
      </c>
      <c r="E422" s="60">
        <f>E6+E308</f>
        <v>1246234.1199999999</v>
      </c>
      <c r="F422" s="45">
        <f t="shared" si="72"/>
        <v>118.34784699233192</v>
      </c>
    </row>
    <row r="423" spans="1:6" ht="12.75" customHeight="1" x14ac:dyDescent="0.2">
      <c r="A423" s="63" t="s">
        <v>582</v>
      </c>
      <c r="B423" s="64" t="s">
        <v>805</v>
      </c>
      <c r="C423" s="247" t="s">
        <v>806</v>
      </c>
      <c r="D423" s="60">
        <f t="shared" ref="D423:E423" si="103">D299+D360</f>
        <v>1073196.71</v>
      </c>
      <c r="E423" s="60">
        <f t="shared" si="103"/>
        <v>1739011.96</v>
      </c>
      <c r="F423" s="45">
        <f t="shared" si="72"/>
        <v>162.04037375403436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20170.270000000019</v>
      </c>
      <c r="E425" s="60">
        <f t="shared" si="105"/>
        <v>492777.84000000008</v>
      </c>
      <c r="F425" s="45">
        <f t="shared" si="72"/>
        <v>2443.089953679349</v>
      </c>
    </row>
    <row r="426" spans="1:6" ht="12.75" customHeight="1" x14ac:dyDescent="0.2">
      <c r="A426" s="251" t="s">
        <v>811</v>
      </c>
      <c r="B426" s="183" t="s">
        <v>812</v>
      </c>
      <c r="C426" s="252" t="s">
        <v>813</v>
      </c>
      <c r="D426" s="60">
        <f t="shared" ref="D426:E426" si="106">IF(D302-D303+D419-D420&gt;=0,D302-D303+D419-D420,0)</f>
        <v>89644.43</v>
      </c>
      <c r="E426" s="60">
        <f t="shared" si="106"/>
        <v>69474.16</v>
      </c>
      <c r="F426" s="45">
        <f t="shared" si="72"/>
        <v>77.499695184631108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42046.369999999995</v>
      </c>
      <c r="E428" s="81">
        <f t="shared" si="108"/>
        <v>143467.50999999998</v>
      </c>
      <c r="F428" s="61">
        <f t="shared" si="72"/>
        <v>341.21259457118413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1098.93</v>
      </c>
      <c r="E430" s="60">
        <f>E431+E466+E479+E491+E522</f>
        <v>300000</v>
      </c>
      <c r="F430" s="45" t="str">
        <f t="shared" ref="F430:F651" si="109">IF(D430&lt;&gt;0,IF(E430/D430&gt;=100,"&gt;&gt;100",E430/D430*100),"-")</f>
        <v>&gt;&gt;100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1098.93</v>
      </c>
      <c r="E491" s="60">
        <f t="shared" si="126"/>
        <v>300000</v>
      </c>
      <c r="F491" s="45" t="str">
        <f t="shared" si="109"/>
        <v>&gt;&gt;100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300000</v>
      </c>
      <c r="F502" s="45" t="str">
        <f t="shared" si="109"/>
        <v>-</v>
      </c>
    </row>
    <row r="503" spans="1:6" ht="12.75" customHeight="1" x14ac:dyDescent="0.2">
      <c r="A503" s="63">
        <v>8443</v>
      </c>
      <c r="B503" s="64" t="s">
        <v>966</v>
      </c>
      <c r="C503" s="247" t="s">
        <v>967</v>
      </c>
      <c r="D503" s="194">
        <v>0</v>
      </c>
      <c r="E503" s="194">
        <v>300000</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1098.93</v>
      </c>
      <c r="E514" s="60">
        <f t="shared" si="131"/>
        <v>0</v>
      </c>
      <c r="F514" s="45">
        <f t="shared" si="109"/>
        <v>0</v>
      </c>
    </row>
    <row r="515" spans="1:6" ht="12.75" customHeight="1" x14ac:dyDescent="0.2">
      <c r="A515" s="63">
        <v>8471</v>
      </c>
      <c r="B515" s="64" t="s">
        <v>990</v>
      </c>
      <c r="C515" s="247" t="s">
        <v>991</v>
      </c>
      <c r="D515" s="194">
        <v>1098.93</v>
      </c>
      <c r="E515" s="194"/>
      <c r="F515" s="45">
        <f t="shared" si="109"/>
        <v>0</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1098.93</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1098.93</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1098.93</v>
      </c>
      <c r="F621" s="45" t="str">
        <f t="shared" si="109"/>
        <v>-</v>
      </c>
    </row>
    <row r="622" spans="1:6" ht="12.75" customHeight="1" x14ac:dyDescent="0.2">
      <c r="A622" s="63">
        <v>5471</v>
      </c>
      <c r="B622" s="64" t="s">
        <v>1194</v>
      </c>
      <c r="C622" s="247" t="s">
        <v>1195</v>
      </c>
      <c r="D622" s="194">
        <v>0</v>
      </c>
      <c r="E622" s="194">
        <v>1098.93</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1098.93</v>
      </c>
      <c r="E639" s="60">
        <f>IF(E430-E535&gt;=0,E430-E535,0)</f>
        <v>298901.07</v>
      </c>
      <c r="F639" s="45" t="str">
        <f t="shared" si="109"/>
        <v>&gt;&gt;100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1098.93</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1054125.3699999999</v>
      </c>
      <c r="E643" s="60">
        <f>E422+E430</f>
        <v>1546234.1199999999</v>
      </c>
      <c r="F643" s="45">
        <f t="shared" si="109"/>
        <v>146.68408179949222</v>
      </c>
    </row>
    <row r="644" spans="1:6" ht="12.75" customHeight="1" x14ac:dyDescent="0.2">
      <c r="A644" s="63" t="s">
        <v>582</v>
      </c>
      <c r="B644" s="64" t="s">
        <v>1238</v>
      </c>
      <c r="C644" s="247" t="s">
        <v>1239</v>
      </c>
      <c r="D644" s="60">
        <f>D423+D535</f>
        <v>1073196.71</v>
      </c>
      <c r="E644" s="60">
        <f>E423+E535</f>
        <v>1740110.89</v>
      </c>
      <c r="F644" s="45">
        <f t="shared" si="109"/>
        <v>162.14277157074028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19071.340000000084</v>
      </c>
      <c r="E646" s="60">
        <f t="shared" si="164"/>
        <v>193876.77000000002</v>
      </c>
      <c r="F646" s="45">
        <f t="shared" si="109"/>
        <v>1016.5870358349187</v>
      </c>
    </row>
    <row r="647" spans="1:6" ht="24" x14ac:dyDescent="0.2">
      <c r="A647" s="251" t="s">
        <v>1244</v>
      </c>
      <c r="B647" s="64" t="s">
        <v>1245</v>
      </c>
      <c r="C647" s="252" t="s">
        <v>1244</v>
      </c>
      <c r="D647" s="60">
        <f>IF(D426-D427+D641-D642&gt;=0,D426-D427+D641-D642,0)</f>
        <v>89644.43</v>
      </c>
      <c r="E647" s="60">
        <f>IF(E426-E427+E641-E642&gt;=0,E426-E427+E641-E642,0)</f>
        <v>70573.09</v>
      </c>
      <c r="F647" s="45">
        <f t="shared" si="109"/>
        <v>78.725571683594836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70573.089999999909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123303.68000000002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323804.69</v>
      </c>
      <c r="E653" s="194">
        <v>593177.89</v>
      </c>
      <c r="F653" s="45">
        <f t="shared" ref="F653:F740" si="167">IF(D653&lt;&gt;0,IF(E653/D653&gt;=100,"&gt;&gt;100",E653/D653*100),"-")</f>
        <v>183.19002420872903</v>
      </c>
    </row>
    <row r="654" spans="1:6" ht="12.75" customHeight="1" x14ac:dyDescent="0.2">
      <c r="A654" s="63" t="s">
        <v>1257</v>
      </c>
      <c r="B654" s="64" t="s">
        <v>1258</v>
      </c>
      <c r="C654" s="247" t="s">
        <v>1257</v>
      </c>
      <c r="D654" s="194">
        <v>317328.32</v>
      </c>
      <c r="E654" s="194">
        <v>310657.28999999998</v>
      </c>
      <c r="F654" s="45">
        <f t="shared" si="167"/>
        <v>97.89775145187167</v>
      </c>
    </row>
    <row r="655" spans="1:6" ht="12.75" customHeight="1" x14ac:dyDescent="0.2">
      <c r="A655" s="63" t="s">
        <v>1259</v>
      </c>
      <c r="B655" s="64" t="s">
        <v>1260</v>
      </c>
      <c r="C655" s="247" t="s">
        <v>1259</v>
      </c>
      <c r="D655" s="194">
        <v>440323.59</v>
      </c>
      <c r="E655" s="194">
        <v>574534.88</v>
      </c>
      <c r="F655" s="45">
        <f t="shared" si="167"/>
        <v>130.48014983707776</v>
      </c>
    </row>
    <row r="656" spans="1:6" ht="24" x14ac:dyDescent="0.2">
      <c r="A656" s="63">
        <v>11</v>
      </c>
      <c r="B656" s="64" t="s">
        <v>1261</v>
      </c>
      <c r="C656" s="247" t="s">
        <v>1262</v>
      </c>
      <c r="D656" s="60">
        <f t="shared" ref="D656:E656" si="168">+D653+D654-D655</f>
        <v>200809.41999999998</v>
      </c>
      <c r="E656" s="60">
        <f t="shared" si="168"/>
        <v>329300.29999999993</v>
      </c>
      <c r="F656" s="45">
        <f t="shared" si="167"/>
        <v>163.98648031551505</v>
      </c>
    </row>
    <row r="657" spans="1:6" ht="24" x14ac:dyDescent="0.2">
      <c r="A657" s="63" t="s">
        <v>582</v>
      </c>
      <c r="B657" s="64" t="s">
        <v>1263</v>
      </c>
      <c r="C657" s="247" t="s">
        <v>1264</v>
      </c>
      <c r="D657" s="253">
        <v>3</v>
      </c>
      <c r="E657" s="253">
        <v>3</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3</v>
      </c>
      <c r="E659" s="253">
        <v>3</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415.44</v>
      </c>
      <c r="F663" s="71" t="str">
        <f t="shared" si="167"/>
        <v>-</v>
      </c>
    </row>
    <row r="664" spans="1:6" ht="12.75" customHeight="1" x14ac:dyDescent="0.2">
      <c r="A664" s="70" t="s">
        <v>1278</v>
      </c>
      <c r="B664" s="65" t="s">
        <v>1279</v>
      </c>
      <c r="C664" s="277" t="s">
        <v>1278</v>
      </c>
      <c r="D664" s="192">
        <v>9938.7099999999991</v>
      </c>
      <c r="E664" s="192">
        <v>12537.49</v>
      </c>
      <c r="F664" s="71">
        <f t="shared" si="167"/>
        <v>126.14806146874193</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58.6</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270142.19</v>
      </c>
      <c r="E669" s="194">
        <v>20901.400000000001</v>
      </c>
      <c r="F669" s="45">
        <f t="shared" si="167"/>
        <v>7.7371846285839316</v>
      </c>
    </row>
    <row r="670" spans="1:6" ht="12.75" customHeight="1" x14ac:dyDescent="0.2">
      <c r="A670" s="63">
        <v>63312</v>
      </c>
      <c r="B670" s="64" t="s">
        <v>1290</v>
      </c>
      <c r="C670" s="247" t="s">
        <v>1291</v>
      </c>
      <c r="D670" s="194">
        <v>4777.78</v>
      </c>
      <c r="E670" s="194">
        <v>13365.9</v>
      </c>
      <c r="F670" s="45">
        <f t="shared" si="167"/>
        <v>279.75126523196968</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40200</v>
      </c>
      <c r="E673" s="194">
        <v>91161.13</v>
      </c>
      <c r="F673" s="45">
        <f t="shared" si="167"/>
        <v>226.76898009950247</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5991.71</v>
      </c>
      <c r="E677" s="192">
        <v>13980.86</v>
      </c>
      <c r="F677" s="71">
        <f t="shared" si="167"/>
        <v>233.3367269110154</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99587.59</v>
      </c>
      <c r="E702" s="192">
        <v>118441.26</v>
      </c>
      <c r="F702" s="71">
        <f t="shared" si="167"/>
        <v>118.93174641539173</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35575.31</v>
      </c>
      <c r="E711" s="192">
        <v>29712.799999999999</v>
      </c>
      <c r="F711" s="71">
        <f t="shared" si="167"/>
        <v>83.520846339778913</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43.85</v>
      </c>
      <c r="E722" s="192">
        <v>52.34</v>
      </c>
      <c r="F722" s="71">
        <f t="shared" si="167"/>
        <v>119.36145952109464</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1994.23</v>
      </c>
      <c r="E734" s="192">
        <v>2375.0500000000002</v>
      </c>
      <c r="F734" s="71">
        <f t="shared" si="167"/>
        <v>119.09609222607223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5732.12</v>
      </c>
      <c r="E738" s="194">
        <v>1045.1400000000001</v>
      </c>
      <c r="F738" s="45">
        <f t="shared" si="167"/>
        <v>18.233044667592445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21444.560000000001</v>
      </c>
      <c r="E741" s="192">
        <v>22554.67</v>
      </c>
      <c r="F741" s="71">
        <f t="shared" ref="F741:F1006" si="169">IF(D741&lt;&gt;0,IF(E741/D741&gt;=100,"&gt;&gt;100",E741/D741*100),"-")</f>
        <v>105.17665086157047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v>3322.09</v>
      </c>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2094.7399999999998</v>
      </c>
      <c r="E777" s="192">
        <v>1314.36</v>
      </c>
      <c r="F777" s="71">
        <f t="shared" si="169"/>
        <v>62.745734554169019</v>
      </c>
    </row>
    <row r="778" spans="1:6" ht="12.75" customHeight="1" x14ac:dyDescent="0.2">
      <c r="A778" s="70">
        <v>35232</v>
      </c>
      <c r="B778" s="65" t="s">
        <v>1486</v>
      </c>
      <c r="C778" s="278" t="s">
        <v>1487</v>
      </c>
      <c r="D778" s="192">
        <v>5033.12</v>
      </c>
      <c r="E778" s="192">
        <v>2976</v>
      </c>
      <c r="F778" s="71">
        <f t="shared" si="169"/>
        <v>59.128333916139496</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16832.79</v>
      </c>
      <c r="E781" s="192">
        <v>16365.89</v>
      </c>
      <c r="F781" s="71">
        <f t="shared" si="169"/>
        <v>97.226247104609513</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13500</v>
      </c>
      <c r="E848" s="194">
        <v>7500</v>
      </c>
      <c r="F848" s="45">
        <f t="shared" si="169"/>
        <v>55.555555555555557</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34594.22</v>
      </c>
      <c r="E850" s="194">
        <v>19700</v>
      </c>
      <c r="F850" s="45">
        <f t="shared" si="169"/>
        <v>56.945929117638727</v>
      </c>
    </row>
    <row r="851" spans="1:6" ht="12.75" customHeight="1" x14ac:dyDescent="0.2">
      <c r="A851" s="63">
        <v>37221</v>
      </c>
      <c r="B851" s="64" t="s">
        <v>1631</v>
      </c>
      <c r="C851" s="247" t="s">
        <v>1632</v>
      </c>
      <c r="D851" s="194">
        <v>9983.6</v>
      </c>
      <c r="E851" s="194">
        <v>8052</v>
      </c>
      <c r="F851" s="45">
        <f t="shared" si="169"/>
        <v>80.652269722344641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v>11899.72</v>
      </c>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v>300000</v>
      </c>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1098.93</v>
      </c>
      <c r="E927" s="192"/>
      <c r="F927" s="71">
        <f t="shared" si="169"/>
        <v>0</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v>1098.93</v>
      </c>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142"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1857439.67</v>
      </c>
      <c r="E6" s="180">
        <f t="shared" si="0"/>
        <v>2745429.4399999995</v>
      </c>
      <c r="F6" s="181">
        <f t="shared" ref="F6:F298" si="1">IF(D6&gt;0,IF(E6/D6&gt;=100,"&gt;&gt;100",E6/D6*100),"-")</f>
        <v>147.80719311330307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1558963.27</v>
      </c>
      <c r="E7" s="79">
        <f t="shared" si="2"/>
        <v>2218691.8899999997</v>
      </c>
      <c r="F7" s="71">
        <f t="shared" si="1"/>
        <v>142.31841972774635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138815.85999999999</v>
      </c>
      <c r="E8" s="79">
        <f>E9+E10-E11</f>
        <v>144205.84</v>
      </c>
      <c r="F8" s="71">
        <f t="shared" si="1"/>
        <v>103.88282722161574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118182.12</v>
      </c>
      <c r="E9" s="192">
        <v>126182.12</v>
      </c>
      <c r="F9" s="71">
        <f t="shared" si="1"/>
        <v>106.76921348170096</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26100.22</v>
      </c>
      <c r="E10" s="192">
        <v>26100.22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5466.48</v>
      </c>
      <c r="E11" s="192">
        <v>8076.5</v>
      </c>
      <c r="F11" s="71">
        <f t="shared" si="1"/>
        <v>147.7458986404414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1420147.4100000001</v>
      </c>
      <c r="E12" s="79">
        <f t="shared" si="3"/>
        <v>2054854.7999999998</v>
      </c>
      <c r="F12" s="71">
        <f t="shared" si="1"/>
        <v>144.69306394045387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1348040.77</v>
      </c>
      <c r="E13" s="79">
        <f t="shared" si="4"/>
        <v>1933506.6600000001</v>
      </c>
      <c r="F13" s="71">
        <f t="shared" si="1"/>
        <v>143.43087412704884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11786.77</v>
      </c>
      <c r="E14" s="192">
        <v>11786.77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709224.61</v>
      </c>
      <c r="E15" s="192">
        <v>709224.61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780207.42</v>
      </c>
      <c r="E16" s="192">
        <v>1465373.32</v>
      </c>
      <c r="F16" s="71">
        <f t="shared" si="1"/>
        <v>187.81842910440406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101375.32</v>
      </c>
      <c r="E17" s="192">
        <v>101375.32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254553.35</v>
      </c>
      <c r="E18" s="192">
        <v>354253.36</v>
      </c>
      <c r="F18" s="71">
        <f t="shared" si="1"/>
        <v>139.16664620599178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63995.080000000016</v>
      </c>
      <c r="E19" s="79">
        <f t="shared" si="5"/>
        <v>82524.339999999967</v>
      </c>
      <c r="F19" s="71">
        <f t="shared" si="1"/>
        <v>128.95419460371008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102265.29</v>
      </c>
      <c r="E20" s="192">
        <v>102265.29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16198.3</v>
      </c>
      <c r="E21" s="192">
        <v>16198.3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64746.36</v>
      </c>
      <c r="E22" s="192">
        <v>64746.36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3953.75</v>
      </c>
      <c r="E23" s="192">
        <v>3953.75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10701.96</v>
      </c>
      <c r="E25" s="192">
        <v>17192.72</v>
      </c>
      <c r="F25" s="71">
        <f t="shared" si="1"/>
        <v>160.65019865519963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284117.38</v>
      </c>
      <c r="E26" s="192">
        <v>293724.2</v>
      </c>
      <c r="F26" s="71">
        <f t="shared" si="1"/>
        <v>103.38128557992474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417987.96</v>
      </c>
      <c r="E28" s="192">
        <v>415556.28</v>
      </c>
      <c r="F28" s="71">
        <f t="shared" si="1"/>
        <v>99.418241616337468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5213.6000000000004</v>
      </c>
      <c r="E29" s="79">
        <f t="shared" si="6"/>
        <v>37258.92</v>
      </c>
      <c r="F29" s="71">
        <f t="shared" si="1"/>
        <v>714.64861132422891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5500</v>
      </c>
      <c r="E30" s="192">
        <v>38235</v>
      </c>
      <c r="F30" s="71">
        <f t="shared" si="1"/>
        <v>695.18181818181824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286.39999999999998</v>
      </c>
      <c r="E34" s="192">
        <v>976.08</v>
      </c>
      <c r="F34" s="71">
        <f t="shared" si="1"/>
        <v>340.81005586592181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734.42000000000007</v>
      </c>
      <c r="E41" s="79">
        <f t="shared" si="8"/>
        <v>260.72000000000025</v>
      </c>
      <c r="F41" s="71">
        <f t="shared" si="1"/>
        <v>35.500122545682338</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6718.27</v>
      </c>
      <c r="E42" s="192">
        <v>6718.27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5983.85</v>
      </c>
      <c r="E44" s="192">
        <v>6457.55</v>
      </c>
      <c r="F44" s="71">
        <f t="shared" si="1"/>
        <v>107.91630806253498</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2163.54</v>
      </c>
      <c r="E45" s="79">
        <f t="shared" si="9"/>
        <v>1304.1599999999999</v>
      </c>
      <c r="F45" s="71">
        <f t="shared" si="1"/>
        <v>60.278987215396981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9999.75</v>
      </c>
      <c r="E47" s="192">
        <v>9999.75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7836.21</v>
      </c>
      <c r="E50" s="192">
        <v>8695.59</v>
      </c>
      <c r="F50" s="71">
        <f t="shared" si="1"/>
        <v>110.96678113526819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23240.19</v>
      </c>
      <c r="E54" s="192">
        <v>24372.47</v>
      </c>
      <c r="F54" s="71">
        <f t="shared" si="1"/>
        <v>104.87207720763041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23240.19</v>
      </c>
      <c r="E55" s="192">
        <v>24372.47</v>
      </c>
      <c r="F55" s="71">
        <f t="shared" si="1"/>
        <v>104.87207720763041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19631.25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16581.25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3050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298476.40000000002</v>
      </c>
      <c r="E69" s="79">
        <f>E70+E82+E88+E119+E135+E147+E165+E171</f>
        <v>526737.55000000005</v>
      </c>
      <c r="F69" s="71">
        <f t="shared" si="1"/>
        <v>176.4754432846282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200809.42</v>
      </c>
      <c r="E70" s="79">
        <f t="shared" si="12"/>
        <v>329300.3</v>
      </c>
      <c r="F70" s="71">
        <f t="shared" si="1"/>
        <v>163.98648031551505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200809.42</v>
      </c>
      <c r="E71" s="79">
        <f t="shared" si="13"/>
        <v>329300.3</v>
      </c>
      <c r="F71" s="71">
        <f t="shared" si="1"/>
        <v>163.98648031551505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200809.42</v>
      </c>
      <c r="E73" s="192">
        <v>329300.3</v>
      </c>
      <c r="F73" s="71">
        <f t="shared" si="1"/>
        <v>163.98648031551505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3642.62</v>
      </c>
      <c r="E82" s="79">
        <f>SUM(E83:E85)-E86+E87</f>
        <v>1812.04</v>
      </c>
      <c r="F82" s="71">
        <f t="shared" si="1"/>
        <v>49.745512845149918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3642.62</v>
      </c>
      <c r="E87" s="192">
        <v>1812.04</v>
      </c>
      <c r="F87" s="71">
        <f t="shared" si="1"/>
        <v>49.745512845149918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46157.74</v>
      </c>
      <c r="E135" s="79">
        <f t="shared" si="21"/>
        <v>46157.74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46157.74</v>
      </c>
      <c r="E136" s="79">
        <f t="shared" si="22"/>
        <v>46157.74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46157.74</v>
      </c>
      <c r="E142" s="192">
        <v>46157.74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43817.420000000013</v>
      </c>
      <c r="E147" s="79">
        <f t="shared" si="24"/>
        <v>149467.45000000001</v>
      </c>
      <c r="F147" s="71">
        <f t="shared" si="1"/>
        <v>341.11421895675272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1354.16</v>
      </c>
      <c r="E148" s="192">
        <v>434.69</v>
      </c>
      <c r="F148" s="71">
        <f t="shared" si="1"/>
        <v>32.100342647840726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59669.07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59669.07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19205.37</v>
      </c>
      <c r="E159" s="192">
        <v>24229.85</v>
      </c>
      <c r="F159" s="71">
        <f t="shared" si="1"/>
        <v>126.16184952437781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55344.23</v>
      </c>
      <c r="E160" s="192">
        <v>99947.21</v>
      </c>
      <c r="F160" s="71">
        <f t="shared" si="1"/>
        <v>180.5919243975388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32086.34</v>
      </c>
      <c r="E164" s="192">
        <v>34813.370000000003</v>
      </c>
      <c r="F164" s="71">
        <f t="shared" si="1"/>
        <v>108.49903728502535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4049.2</v>
      </c>
      <c r="E165" s="79">
        <f t="shared" si="26"/>
        <v>0.02</v>
      </c>
      <c r="F165" s="71">
        <f t="shared" si="1"/>
        <v>4.9392472587177715E-4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4049.2</v>
      </c>
      <c r="E166" s="192">
        <v>0.02</v>
      </c>
      <c r="F166" s="71">
        <f t="shared" si="1"/>
        <v>4.9392472587177715E-4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1857439.6700000002</v>
      </c>
      <c r="E176" s="79">
        <f>E177+E251</f>
        <v>2745429.4400000004</v>
      </c>
      <c r="F176" s="71">
        <f t="shared" si="1"/>
        <v>147.80719311330313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136548.35</v>
      </c>
      <c r="E177" s="79">
        <f>E178+E197+E203+E219+E247+E248</f>
        <v>758257.10000000009</v>
      </c>
      <c r="F177" s="71">
        <f t="shared" si="1"/>
        <v>555.30301171709505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61790.590000000004</v>
      </c>
      <c r="E178" s="79">
        <f>SUM(E179:E181)+E185+E186+SUM(E194:E196)</f>
        <v>63600.039999999994</v>
      </c>
      <c r="F178" s="71">
        <f t="shared" si="1"/>
        <v>102.9283585089574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18704.09</v>
      </c>
      <c r="E179" s="192">
        <v>21563.84</v>
      </c>
      <c r="F179" s="71">
        <f t="shared" si="1"/>
        <v>115.28943669539657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31622.93</v>
      </c>
      <c r="E180" s="192">
        <v>38433.99</v>
      </c>
      <c r="F180" s="71">
        <f t="shared" si="1"/>
        <v>121.53835840005969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590.47</v>
      </c>
      <c r="E181" s="79">
        <f t="shared" si="28"/>
        <v>387.27</v>
      </c>
      <c r="F181" s="71">
        <f t="shared" si="1"/>
        <v>65.586735989974088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590.47</v>
      </c>
      <c r="E184" s="192">
        <v>387.27</v>
      </c>
      <c r="F184" s="71">
        <f t="shared" si="1"/>
        <v>65.586735989974088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1575.53</v>
      </c>
      <c r="E185" s="192">
        <v>271.08999999999997</v>
      </c>
      <c r="F185" s="71">
        <f t="shared" si="1"/>
        <v>17.206273444491693</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2090.9</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2090.9</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1900.43</v>
      </c>
      <c r="E194" s="192">
        <v>574.23</v>
      </c>
      <c r="F194" s="71">
        <f t="shared" si="1"/>
        <v>30.215793267839388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7397.14</v>
      </c>
      <c r="E196" s="192">
        <v>278.72000000000003</v>
      </c>
      <c r="F196" s="71">
        <f t="shared" si="1"/>
        <v>3.7679427454394538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73658.83</v>
      </c>
      <c r="E197" s="79">
        <f>SUM(E198:E202)</f>
        <v>388609.78</v>
      </c>
      <c r="F197" s="71">
        <f t="shared" si="1"/>
        <v>527.58071231921554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73658.83</v>
      </c>
      <c r="E199" s="192">
        <v>388609.78</v>
      </c>
      <c r="F199" s="71">
        <f t="shared" ref="F199:F202" si="30">IF(D199&gt;0,IF(E199/D199&gt;=100,"&gt;&gt;100",E199/D199*100),"-")</f>
        <v>527.58071231921554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1098.93</v>
      </c>
      <c r="E219" s="79">
        <f t="shared" si="34"/>
        <v>300000</v>
      </c>
      <c r="F219" s="71" t="str">
        <f t="shared" si="1"/>
        <v>&gt;&gt;100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1098.93</v>
      </c>
      <c r="E220" s="79">
        <f t="shared" si="35"/>
        <v>300000</v>
      </c>
      <c r="F220" s="71" t="str">
        <f t="shared" si="1"/>
        <v>&gt;&gt;100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300000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1098.93</v>
      </c>
      <c r="E230" s="192"/>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6047.28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1720891.32</v>
      </c>
      <c r="E251" s="79">
        <f>+E252+E255-E264+E274+E291</f>
        <v>1987172.3400000003</v>
      </c>
      <c r="F251" s="71">
        <f t="shared" si="1"/>
        <v>115.47343617259922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1608271.86</v>
      </c>
      <c r="E252" s="79">
        <f>E253-E254</f>
        <v>1969099.4100000001</v>
      </c>
      <c r="F252" s="71">
        <f t="shared" si="1"/>
        <v>122.43573110829658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1609370.79</v>
      </c>
      <c r="E253" s="192">
        <v>2269099.41</v>
      </c>
      <c r="F253" s="71">
        <f t="shared" si="1"/>
        <v>140.99295352564465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1098.93</v>
      </c>
      <c r="E254" s="192">
        <v>300000</v>
      </c>
      <c r="F254" s="71" t="str">
        <f t="shared" si="1"/>
        <v>&gt;&gt;100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70573.09</v>
      </c>
      <c r="E255" s="79">
        <f>E256-E260</f>
        <v>-123303.67999999993</v>
      </c>
      <c r="F255" s="71">
        <f t="shared" si="1"/>
        <v>-174.71770047195034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253335.84</v>
      </c>
      <c r="E256" s="79">
        <f>SUM(E257:E259)</f>
        <v>546182.28</v>
      </c>
      <c r="F256" s="71">
        <f t="shared" si="1"/>
        <v>215.59613515403112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252236.91</v>
      </c>
      <c r="E257" s="192">
        <v>246182.28</v>
      </c>
      <c r="F257" s="71">
        <f t="shared" si="1"/>
        <v>97.599625685233775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1098.93</v>
      </c>
      <c r="E259" s="192">
        <v>300000</v>
      </c>
      <c r="F259" s="71" t="str">
        <f t="shared" si="1"/>
        <v>&gt;&gt;100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182762.75</v>
      </c>
      <c r="E260" s="79">
        <f>SUM(E261:E263)</f>
        <v>669485.96</v>
      </c>
      <c r="F260" s="71">
        <f t="shared" si="1"/>
        <v>366.31422978697793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182762.75</v>
      </c>
      <c r="E262" s="192">
        <v>669485.96</v>
      </c>
      <c r="F262" s="71">
        <f t="shared" si="1"/>
        <v>366.31422978697793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2090.9</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2090.9</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37997.17</v>
      </c>
      <c r="E274" s="79">
        <f>SUM(E275:E277)+SUM(E286:E290)</f>
        <v>143467.49</v>
      </c>
      <c r="F274" s="71">
        <f t="shared" si="1"/>
        <v>377.57414565347892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670.99</v>
      </c>
      <c r="E275" s="192">
        <v>426.52</v>
      </c>
      <c r="F275" s="71">
        <f t="shared" ref="F275:F290" si="39">IF(D275&gt;0,IF(E275/D275&gt;=100,"&gt;&gt;100",E275/D275*100),"-")</f>
        <v>63.565775943009584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58331.61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58331.61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10752.83</v>
      </c>
      <c r="E286" s="192">
        <v>14636.08</v>
      </c>
      <c r="F286" s="71">
        <f t="shared" si="39"/>
        <v>136.11374865965519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26573.35</v>
      </c>
      <c r="E287" s="192">
        <v>70073.279999999999</v>
      </c>
      <c r="F287" s="71">
        <f t="shared" si="39"/>
        <v>263.69757670749078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4049.2</v>
      </c>
      <c r="E291" s="79">
        <f>SUM(E292:E295)</f>
        <v>0.02</v>
      </c>
      <c r="F291" s="71">
        <f t="shared" si="1"/>
        <v>4.9392472587177715E-4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4049.2</v>
      </c>
      <c r="E293" s="192">
        <v>0.02</v>
      </c>
      <c r="F293" s="71">
        <f t="shared" ref="F293:F295" si="40">IF(D293&gt;0,IF(E293/D293&gt;=100,"&gt;&gt;100",E293/D293*100),"-")</f>
        <v>4.9392472587177715E-4</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134425.42000000001</v>
      </c>
      <c r="E297" s="79">
        <f t="shared" si="42"/>
        <v>919417.84</v>
      </c>
      <c r="F297" s="71">
        <f t="shared" si="1"/>
        <v>683.96129244007557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134425.42000000001</v>
      </c>
      <c r="E298" s="193">
        <v>919417.84</v>
      </c>
      <c r="F298" s="75">
        <f t="shared" si="1"/>
        <v>683.96129244007557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68703.23</v>
      </c>
      <c r="E302" s="192">
        <v>93051.82</v>
      </c>
      <c r="F302" s="71">
        <f t="shared" si="43"/>
        <v>135.44024058257526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7200.53</v>
      </c>
      <c r="E303" s="192">
        <v>91229</v>
      </c>
      <c r="F303" s="71">
        <f t="shared" si="43"/>
        <v>1266.9761809200156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4049.2</v>
      </c>
      <c r="E305" s="192">
        <v>0.02</v>
      </c>
      <c r="F305" s="71">
        <f t="shared" si="43"/>
        <v>4.9392472587177715E-4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3642.62</v>
      </c>
      <c r="E309" s="192">
        <v>1812.04</v>
      </c>
      <c r="F309" s="71">
        <f t="shared" si="43"/>
        <v>49.745512845149918</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26040.57</v>
      </c>
      <c r="E336" s="192">
        <v>52657.43</v>
      </c>
      <c r="F336" s="71">
        <f t="shared" si="43"/>
        <v>202.21304679582664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35750.019999999997</v>
      </c>
      <c r="E337" s="192">
        <v>10942.61</v>
      </c>
      <c r="F337" s="71">
        <f t="shared" si="43"/>
        <v>30.608682176961022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0.08</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73658.75</v>
      </c>
      <c r="E339" s="192">
        <v>388609.78</v>
      </c>
      <c r="F339" s="71">
        <f t="shared" si="43"/>
        <v>527.58128531912371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1098.93</v>
      </c>
      <c r="E343" s="192">
        <v>300000</v>
      </c>
      <c r="F343" s="71" t="str">
        <f t="shared" si="43"/>
        <v>&gt;&gt;100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40.67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6006.61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176.8</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57456.5</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519174.04</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3050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129326.39999999999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134425.42000000001</v>
      </c>
      <c r="E397" s="284">
        <v>210234.1</v>
      </c>
      <c r="F397" s="289">
        <f t="shared" si="44"/>
        <v>156.39460155675914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 sqref="E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391420.33</v>
      </c>
      <c r="E5" s="58">
        <f t="shared" si="0"/>
        <v>412153.99</v>
      </c>
      <c r="F5" s="59">
        <f t="shared" ref="F5:F141" si="1">IF(D5&gt;0,IF(E5/D5&gt;=100,"&gt;&gt;100",E5/D5*100),"-")</f>
        <v>105.29703196561098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391420.33</v>
      </c>
      <c r="E6" s="60">
        <f t="shared" si="2"/>
        <v>412153.99</v>
      </c>
      <c r="F6" s="45">
        <f t="shared" si="1"/>
        <v>105.29703196561098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72849.850000000006</v>
      </c>
      <c r="E7" s="194">
        <v>88785.11</v>
      </c>
      <c r="F7" s="45">
        <f t="shared" si="1"/>
        <v>121.87411504622176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145134.94</v>
      </c>
      <c r="E8" s="194">
        <v>194947.29</v>
      </c>
      <c r="F8" s="45">
        <f t="shared" si="1"/>
        <v>134.32140461835033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173435.54</v>
      </c>
      <c r="E9" s="194">
        <v>128421.59</v>
      </c>
      <c r="F9" s="45">
        <f t="shared" si="1"/>
        <v>74.045717504036361</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28319.82</v>
      </c>
      <c r="E28" s="60">
        <f t="shared" si="6"/>
        <v>61502.76</v>
      </c>
      <c r="F28" s="45">
        <f t="shared" si="1"/>
        <v>217.17214304328206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28319.82</v>
      </c>
      <c r="E30" s="194">
        <v>61502.76</v>
      </c>
      <c r="F30" s="45">
        <f t="shared" si="1"/>
        <v>217.17214304328206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241024.41999999998</v>
      </c>
      <c r="E35" s="60">
        <f t="shared" si="7"/>
        <v>799949.61</v>
      </c>
      <c r="F35" s="45">
        <f t="shared" si="1"/>
        <v>331.89566849699298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2094.7399999999998</v>
      </c>
      <c r="E39" s="60">
        <f t="shared" si="9"/>
        <v>1300.6600000000001</v>
      </c>
      <c r="F39" s="45">
        <f t="shared" si="1"/>
        <v>62.09171543962497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2094.7399999999998</v>
      </c>
      <c r="E40" s="194">
        <v>1300.6600000000001</v>
      </c>
      <c r="F40" s="45">
        <f t="shared" si="1"/>
        <v>62.09171543962497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196927.51</v>
      </c>
      <c r="E54" s="60">
        <f t="shared" si="12"/>
        <v>765610.99</v>
      </c>
      <c r="F54" s="45">
        <f t="shared" si="1"/>
        <v>388.77807879660895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196927.51</v>
      </c>
      <c r="E55" s="194">
        <v>765610.99</v>
      </c>
      <c r="F55" s="45">
        <f t="shared" si="1"/>
        <v>388.77807879660895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42002.17</v>
      </c>
      <c r="E74" s="194">
        <v>33037.96</v>
      </c>
      <c r="F74" s="45">
        <f t="shared" si="1"/>
        <v>78.657745540289952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65057.440000000002</v>
      </c>
      <c r="E75" s="60">
        <f t="shared" si="15"/>
        <v>81963.539999999994</v>
      </c>
      <c r="F75" s="45">
        <f t="shared" si="1"/>
        <v>125.98642061538231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65057.440000000002</v>
      </c>
      <c r="E81" s="194">
        <v>81963.539999999994</v>
      </c>
      <c r="F81" s="45">
        <f t="shared" si="1"/>
        <v>125.98642061538231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33736.11</v>
      </c>
      <c r="E82" s="60">
        <f t="shared" si="16"/>
        <v>21082.7</v>
      </c>
      <c r="F82" s="45">
        <f t="shared" si="1"/>
        <v>62.49297859178192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21898.13</v>
      </c>
      <c r="E84" s="194">
        <v>10847.69</v>
      </c>
      <c r="F84" s="45">
        <f t="shared" si="1"/>
        <v>49.537060927120265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11837.98</v>
      </c>
      <c r="E86" s="194">
        <v>10235.01</v>
      </c>
      <c r="F86" s="45">
        <f t="shared" si="1"/>
        <v>86.459091838303507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55687.55</v>
      </c>
      <c r="E107" s="60">
        <f t="shared" si="21"/>
        <v>60160</v>
      </c>
      <c r="F107" s="45">
        <f t="shared" si="1"/>
        <v>108.03132836693298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38185.65</v>
      </c>
      <c r="E108" s="194">
        <v>40160</v>
      </c>
      <c r="F108" s="45">
        <f t="shared" si="1"/>
        <v>105.170397780318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7500</v>
      </c>
      <c r="E109" s="194">
        <v>10000</v>
      </c>
      <c r="F109" s="45">
        <f t="shared" si="1"/>
        <v>133.33333333333331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10001.9</v>
      </c>
      <c r="E111" s="194">
        <v>10000</v>
      </c>
      <c r="F111" s="45">
        <f t="shared" si="1"/>
        <v>99.981003609314229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23351.1</v>
      </c>
      <c r="E114" s="60">
        <f t="shared" si="22"/>
        <v>19544.22</v>
      </c>
      <c r="F114" s="45">
        <f t="shared" si="1"/>
        <v>83.69721340750543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10427.86</v>
      </c>
      <c r="E115" s="60">
        <f t="shared" si="23"/>
        <v>10807.82</v>
      </c>
      <c r="F115" s="45">
        <f t="shared" si="1"/>
        <v>103.64370062505633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10427.86</v>
      </c>
      <c r="E117" s="194">
        <v>10807.82</v>
      </c>
      <c r="F117" s="45">
        <f t="shared" si="1"/>
        <v>103.64370062505633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12923.24</v>
      </c>
      <c r="E128" s="194">
        <v>8736.4</v>
      </c>
      <c r="F128" s="45">
        <f t="shared" si="1"/>
        <v>67.602242162182236</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234599.94</v>
      </c>
      <c r="E129" s="60">
        <f t="shared" si="26"/>
        <v>282655.14</v>
      </c>
      <c r="F129" s="45">
        <f t="shared" si="1"/>
        <v>120.48389270687794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16623.689999999999</v>
      </c>
      <c r="E135" s="194">
        <v>9310.4</v>
      </c>
      <c r="F135" s="45">
        <f t="shared" si="1"/>
        <v>56.006819183947734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100551.57</v>
      </c>
      <c r="E137" s="194">
        <v>151261.98000000001</v>
      </c>
      <c r="F137" s="45">
        <f t="shared" si="1"/>
        <v>150.43224088892893</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117424.68</v>
      </c>
      <c r="E140" s="194">
        <v>122082.76</v>
      </c>
      <c r="F140" s="45">
        <f t="shared" si="1"/>
        <v>103.96686624992293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1073196.71</v>
      </c>
      <c r="E141" s="81">
        <f t="shared" si="28"/>
        <v>1739011.96</v>
      </c>
      <c r="F141" s="61">
        <f t="shared" si="1"/>
        <v>162.04037375403436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1474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1474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1474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1474</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136548.35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2057232.4900000002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141205.17000000001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844221.66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280421.52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398243.01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26724.36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4290.3599999999997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45376.27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68726.77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20439.37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753848.58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17957.080000000002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1435523.74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139114.26999999999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838635.54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277561.77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391431.95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26927.56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5594.8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46702.47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68726.77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21690.22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438897.63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1098.93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1098.93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17777.37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758257.10000000033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58704.71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2090.9</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2090.9</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50566.53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21563.84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21563.84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27669.599999999999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27669.599999999999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259.64999999999998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259.64999999999998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271.08999999999997</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271.08999999999997</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523.63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523.63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278.72000000000003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278.72000000000003</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6047.28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699552.39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10942.61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388609.78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35271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2026-02-13T14:12:30Z</cp:lastPrinted>
  <dcterms:created xsi:type="dcterms:W3CDTF">2022-04-01T05:14:30Z</dcterms:created>
  <dcterms:modified xsi:type="dcterms:W3CDTF">2026-02-16T09:03:32Z</dcterms:modified>
</cp:coreProperties>
</file>